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28695" windowHeight="13155" activeTab="3"/>
  </bookViews>
  <sheets>
    <sheet name="Year Wise Budget" sheetId="1" r:id="rId1"/>
    <sheet name="Budget Total" sheetId="2" r:id="rId2"/>
    <sheet name="Capital" sheetId="3" r:id="rId3"/>
    <sheet name="Materials" sheetId="4" r:id="rId4"/>
    <sheet name="Project Cost" sheetId="5" r:id="rId5"/>
  </sheets>
  <calcPr calcId="124519"/>
</workbook>
</file>

<file path=xl/calcChain.xml><?xml version="1.0" encoding="utf-8"?>
<calcChain xmlns="http://schemas.openxmlformats.org/spreadsheetml/2006/main">
  <c r="E53" i="4"/>
  <c r="F53" s="1"/>
  <c r="D53"/>
  <c r="C53"/>
  <c r="Q48"/>
  <c r="F7" s="1"/>
  <c r="E70"/>
  <c r="D69"/>
  <c r="D68"/>
  <c r="D67"/>
  <c r="D66"/>
  <c r="D65"/>
  <c r="D64"/>
  <c r="D58"/>
  <c r="D59"/>
  <c r="D60"/>
  <c r="D61"/>
  <c r="D62"/>
  <c r="D63"/>
  <c r="D57"/>
  <c r="E11" i="5"/>
  <c r="E19"/>
  <c r="E18"/>
  <c r="E7"/>
  <c r="P46" i="4"/>
  <c r="P47"/>
  <c r="P33"/>
  <c r="P34"/>
  <c r="P36"/>
  <c r="P38"/>
  <c r="P39"/>
  <c r="P40"/>
  <c r="P41"/>
  <c r="P42"/>
  <c r="P43"/>
  <c r="P44"/>
  <c r="P45"/>
  <c r="P32"/>
  <c r="P31"/>
  <c r="P30"/>
  <c r="P29"/>
  <c r="P28"/>
  <c r="P27"/>
  <c r="P26"/>
  <c r="D70" l="1"/>
  <c r="D23" i="5"/>
</calcChain>
</file>

<file path=xl/sharedStrings.xml><?xml version="1.0" encoding="utf-8"?>
<sst xmlns="http://schemas.openxmlformats.org/spreadsheetml/2006/main" count="398" uniqueCount="209">
  <si>
    <t>Budget – Year 1</t>
  </si>
  <si>
    <t>Scope</t>
  </si>
  <si>
    <t>Sl. No.</t>
  </si>
  <si>
    <t>Item Head</t>
  </si>
  <si>
    <t>Total</t>
  </si>
  <si>
    <t>C-DAC(T)</t>
  </si>
  <si>
    <t>RCC-T</t>
  </si>
  <si>
    <t>CSIR-NIIST</t>
  </si>
  <si>
    <t>RIO-T</t>
  </si>
  <si>
    <t>MeitY</t>
  </si>
  <si>
    <t>STDD</t>
  </si>
  <si>
    <t>TOTAL</t>
  </si>
  <si>
    <t>AI Assisted 
Disease Screening</t>
  </si>
  <si>
    <t>YEAR 1</t>
  </si>
  <si>
    <t>Capital Equipment</t>
  </si>
  <si>
    <t>YEAR 2</t>
  </si>
  <si>
    <t>Consumables</t>
  </si>
  <si>
    <t>YEAR 3</t>
  </si>
  <si>
    <t>Manpower</t>
  </si>
  <si>
    <t>Travel &amp; Training</t>
  </si>
  <si>
    <t>Contingency</t>
  </si>
  <si>
    <t>Overhead</t>
  </si>
  <si>
    <t>Total (Contribution by MeitY)</t>
  </si>
  <si>
    <t>Deliverables *(Deployment items)</t>
  </si>
  <si>
    <t>Others - Service Cost</t>
  </si>
  <si>
    <t>Total (Contribution by STDD)</t>
  </si>
  <si>
    <t>Infrastructure &amp;eEducation</t>
  </si>
  <si>
    <t>Total(Contribution by STDD)</t>
  </si>
  <si>
    <t>Budget – Year 2</t>
  </si>
  <si>
    <t>Deliverables *</t>
  </si>
  <si>
    <t>Budget – Year 3</t>
  </si>
  <si>
    <t>AI Assisted Disease Screening</t>
  </si>
  <si>
    <t>Total(Contribution by MeitY)</t>
  </si>
  <si>
    <t>Total(Contribution of STDD, GoK)</t>
  </si>
  <si>
    <t>Contribution</t>
  </si>
  <si>
    <t>Head/Item</t>
  </si>
  <si>
    <t>CDAC</t>
  </si>
  <si>
    <t>RCC</t>
  </si>
  <si>
    <t>NIIST</t>
  </si>
  <si>
    <t>RIO</t>
  </si>
  <si>
    <t>MeitY, GoI</t>
  </si>
  <si>
    <t>Capital</t>
  </si>
  <si>
    <t>Grand Total</t>
  </si>
  <si>
    <t>Disease Screening</t>
  </si>
  <si>
    <t>Travel Training</t>
  </si>
  <si>
    <t>Infrastructure</t>
  </si>
  <si>
    <t>Total
(Contribution by MeitY)</t>
  </si>
  <si>
    <t>STDD, GoK</t>
  </si>
  <si>
    <t>Deliverables*
(Deployment items)</t>
  </si>
  <si>
    <t>Others - Service cost</t>
  </si>
  <si>
    <t>Total 
(Contribution by STDD)</t>
  </si>
  <si>
    <t>Total
[AI Assisted Disease Screening]</t>
  </si>
  <si>
    <t>Infrastructure &amp;
eEducation</t>
  </si>
  <si>
    <t>Deliverables *
(Deployment items)</t>
  </si>
  <si>
    <t>Total
(Contribution by STDD)</t>
  </si>
  <si>
    <t>Total
[ Infrastructure &amp; eEducation ]</t>
  </si>
  <si>
    <t>CDAC Thiruvananthapuram</t>
  </si>
  <si>
    <t>Item</t>
  </si>
  <si>
    <t>Nos</t>
  </si>
  <si>
    <t>Justification</t>
  </si>
  <si>
    <t>Sub-Total</t>
  </si>
  <si>
    <t>Year</t>
  </si>
  <si>
    <t>Storage Server</t>
  </si>
  <si>
    <t>The project may require 500TB of data generated
by scanning cervical &amp; oral smears. Each digitized
smear takes an average of 5GB.</t>
  </si>
  <si>
    <t>Workstation with TESLA
compute cards</t>
  </si>
  <si>
    <t>Training and Testing of machine learning based 
algorithms on huge data require high-performance 
general-purpose computing cards like NVIDIA Tesla 
P100/NVIDIA Quadro P4000 8GB.</t>
  </si>
  <si>
    <t>Laptop</t>
  </si>
  <si>
    <t>Required for on-site maintenance and enhancement
of installed applications. 3 Laptops are required 
for the support towards 25 Padanamury, 
3 Disease Screening Hubs &amp; 1 Studio Room</t>
  </si>
  <si>
    <t>External HDD 1 TB SSD</t>
  </si>
  <si>
    <t>The items are required for transport of smear 
images to &amp; from Disease Screening Hubs to CDAC</t>
  </si>
  <si>
    <t>QT License</t>
  </si>
  <si>
    <t>Required for the development of application software</t>
  </si>
  <si>
    <t>RCC Thiruvananthapuram</t>
  </si>
  <si>
    <t>Sub Total</t>
  </si>
  <si>
    <t>Deep freezer</t>
  </si>
  <si>
    <t>Controlled environment (-800C) setup for storing
the cervical smear and oral lesions
samples collected from Disease Screening Hubs</t>
  </si>
  <si>
    <t>Hybrid capture II</t>
  </si>
  <si>
    <t>Hybrid Capture II is an FDA approved test for 
detecting HPV in cervical samples.</t>
  </si>
  <si>
    <t>Workstation with
TESLA compute 
cards</t>
  </si>
  <si>
    <t>External HDD 1 TB
SSD</t>
  </si>
  <si>
    <t>Organization</t>
  </si>
  <si>
    <t>Items</t>
  </si>
  <si>
    <t>1. Storage Server
2. Workstation 2 nos
3. External HDD 1 TB 3 nos
4. QT license 1 no</t>
  </si>
  <si>
    <t>1. Laptop 2 nos
2. QT license 1 no</t>
  </si>
  <si>
    <t>1. QT Licese 1 no</t>
  </si>
  <si>
    <t>1. Deep Freezer
2. Hybrid Capture</t>
  </si>
  <si>
    <t>Deployment Deliverables</t>
  </si>
  <si>
    <t>AI Assisted Screening</t>
  </si>
  <si>
    <t>Fund By</t>
  </si>
  <si>
    <t>Year 1</t>
  </si>
  <si>
    <t>Year 2</t>
  </si>
  <si>
    <t>Year 3</t>
  </si>
  <si>
    <t>Sl No</t>
  </si>
  <si>
    <t>Qty</t>
  </si>
  <si>
    <t>By</t>
  </si>
  <si>
    <t>Amount</t>
  </si>
  <si>
    <t>AI Assisted Screening (Deliverables)</t>
  </si>
  <si>
    <t>Printer @ 3 Hubs</t>
  </si>
  <si>
    <t>AI Assisted Screening (Service Cost)</t>
  </si>
  <si>
    <t>Refrigerator</t>
  </si>
  <si>
    <t>Infrastructure &amp;eEducation (Deliverables)</t>
  </si>
  <si>
    <t>Tables 3 Nos &amp; Chair 5 Nos</t>
  </si>
  <si>
    <t>Room furnishing @ Disease Screening Hub</t>
  </si>
  <si>
    <t>BP Apparatus with pulse oximeter &amp; Glucometer Kit</t>
  </si>
  <si>
    <t>Service cost</t>
  </si>
  <si>
    <t>Cervical cancer screening kit, Rs 200 per kit</t>
  </si>
  <si>
    <t>Oral cancer screening kit, Rs 200 per kit</t>
  </si>
  <si>
    <t>Retinal disease screening kit</t>
  </si>
  <si>
    <t>Education</t>
  </si>
  <si>
    <t>Awareness Program</t>
  </si>
  <si>
    <t>Courier Expense</t>
  </si>
  <si>
    <t>Workstation @ 3 Hubs</t>
  </si>
  <si>
    <t>UPS 1 KVA</t>
  </si>
  <si>
    <t>Service Cost - Health</t>
  </si>
  <si>
    <t>Tablets</t>
  </si>
  <si>
    <t>Screening Equipments (Replication 2 nos)</t>
  </si>
  <si>
    <t>9 Nursing Staff @20K per month
and 10% hike yearly</t>
  </si>
  <si>
    <t>Glucometer Strips @ 25 per strip (for 24000 population)</t>
  </si>
  <si>
    <t>3 Helpers @ 12K per month
and 10% hike yearly</t>
  </si>
  <si>
    <t>Infra &amp; Education</t>
  </si>
  <si>
    <t>Service Cost - eEducation ( Studio Room)</t>
  </si>
  <si>
    <t>Desktop computer and accessories for Padanamury</t>
  </si>
  <si>
    <t>Projector/TV for Padanamuri</t>
  </si>
  <si>
    <t>VC camera for 49 Padanamury , 1 Studio</t>
  </si>
  <si>
    <t>1 Studio coordinator @20K per 
month and 10% hike yearly</t>
  </si>
  <si>
    <t>Online UPS 1 KVA, Internal Battery</t>
  </si>
  <si>
    <t>Speaker and Amplifier @49 padanamuri+studio room</t>
  </si>
  <si>
    <t>Computer Table padanamuri</t>
  </si>
  <si>
    <t>Computer Chair</t>
  </si>
  <si>
    <t>Travel Allowance (Service cost for Health)</t>
  </si>
  <si>
    <t>Executive Table @ studio room</t>
  </si>
  <si>
    <t>Executive Chair @ studio</t>
  </si>
  <si>
    <t>Partitioning, Room Furnishing , A/C, TV etc @studio</t>
  </si>
  <si>
    <t>Shelf (Rs 20000 per shelf for Hubs &amp; Studio room)
Required at 13 Padanamury 3 at Hubs, 1 at studio room</t>
  </si>
  <si>
    <t>Travel allowance (Rs 750/field visit)</t>
  </si>
  <si>
    <t>Execution of e-Education</t>
  </si>
  <si>
    <t>Incentives for tutors</t>
  </si>
  <si>
    <t>Desktop computer and accessories for studio room</t>
  </si>
  <si>
    <t>Online UPS 1 KVA, External Battery for Studio room</t>
  </si>
  <si>
    <t>LED TV 50" for C-ordination centre</t>
  </si>
  <si>
    <t>Video Camera for C-ordination centre</t>
  </si>
  <si>
    <t>Cartridge replacement</t>
  </si>
  <si>
    <t>Network Infrastructure</t>
  </si>
  <si>
    <t>Hardware maintenance / AMC / Support</t>
  </si>
  <si>
    <t>Printer (49 @ Padanamury, 1 at Studio room</t>
  </si>
  <si>
    <t xml:space="preserve">Unit Price </t>
  </si>
  <si>
    <t>b. Total Project Cost</t>
  </si>
  <si>
    <t>Note: Attach approval of the Executive Director, if contract/order value is less than cost.</t>
  </si>
  <si>
    <t>Do not fill-up in the shaded cells</t>
  </si>
  <si>
    <t>Cost Details</t>
  </si>
  <si>
    <t xml:space="preserve"> (in Lakhs)</t>
  </si>
  <si>
    <t>CE</t>
  </si>
  <si>
    <t xml:space="preserve">Capital  Equipments </t>
  </si>
  <si>
    <t>a</t>
  </si>
  <si>
    <t>MC</t>
  </si>
  <si>
    <t xml:space="preserve">Materials , Consumables and Services </t>
  </si>
  <si>
    <t>b</t>
  </si>
  <si>
    <t>TR</t>
  </si>
  <si>
    <t xml:space="preserve">Travel </t>
  </si>
  <si>
    <t>Travel within India</t>
  </si>
  <si>
    <t>c</t>
  </si>
  <si>
    <t>Travel abroad</t>
  </si>
  <si>
    <t>d</t>
  </si>
  <si>
    <t>e</t>
  </si>
  <si>
    <t>MP</t>
  </si>
  <si>
    <t>f</t>
  </si>
  <si>
    <t>OH</t>
  </si>
  <si>
    <t>Other Heads</t>
  </si>
  <si>
    <t>Bought out software</t>
  </si>
  <si>
    <t>g</t>
  </si>
  <si>
    <t>Training</t>
  </si>
  <si>
    <t>h</t>
  </si>
  <si>
    <t>Contingencies</t>
  </si>
  <si>
    <t>i</t>
  </si>
  <si>
    <t>Transfers</t>
  </si>
  <si>
    <t>j</t>
  </si>
  <si>
    <t>Any other expenditure</t>
  </si>
  <si>
    <t>k</t>
  </si>
  <si>
    <t>m</t>
  </si>
  <si>
    <t>Centre’s Overhead</t>
  </si>
  <si>
    <t>n</t>
  </si>
  <si>
    <t>t</t>
  </si>
  <si>
    <r>
      <t xml:space="preserve">Total of Travel </t>
    </r>
    <r>
      <rPr>
        <i/>
        <sz val="16"/>
        <color theme="1"/>
        <rFont val="Times New Roman"/>
        <family val="1"/>
      </rPr>
      <t>(c + d)</t>
    </r>
  </si>
  <si>
    <r>
      <t xml:space="preserve">Manpower  </t>
    </r>
    <r>
      <rPr>
        <i/>
        <sz val="16"/>
        <color theme="1"/>
        <rFont val="Times New Roman"/>
        <family val="1"/>
      </rPr>
      <t>(breakup attached)</t>
    </r>
  </si>
  <si>
    <r>
      <t xml:space="preserve">Subtotal </t>
    </r>
    <r>
      <rPr>
        <i/>
        <sz val="16"/>
        <color theme="1"/>
        <rFont val="Times New Roman"/>
        <family val="1"/>
      </rPr>
      <t>(g +h + i + j+ k)</t>
    </r>
    <r>
      <rPr>
        <b/>
        <sz val="16"/>
        <color theme="1"/>
        <rFont val="Times New Roman"/>
        <family val="1"/>
      </rPr>
      <t xml:space="preserve">  </t>
    </r>
  </si>
  <si>
    <r>
      <t xml:space="preserve"> </t>
    </r>
    <r>
      <rPr>
        <i/>
        <sz val="16"/>
        <color theme="1"/>
        <rFont val="Times New Roman"/>
        <family val="1"/>
      </rPr>
      <t>{ --------% of (a + b+ e + f +(m-j)) }</t>
    </r>
  </si>
  <si>
    <r>
      <t>Taxes (</t>
    </r>
    <r>
      <rPr>
        <b/>
        <i/>
        <sz val="16"/>
        <color theme="1"/>
        <rFont val="Times New Roman"/>
        <family val="1"/>
      </rPr>
      <t>if any</t>
    </r>
    <r>
      <rPr>
        <b/>
        <sz val="16"/>
        <color theme="1"/>
        <rFont val="Times New Roman"/>
        <family val="1"/>
      </rPr>
      <t>) as applicable</t>
    </r>
  </si>
  <si>
    <r>
      <t xml:space="preserve">Total Project Cost  </t>
    </r>
    <r>
      <rPr>
        <i/>
        <sz val="16"/>
        <color theme="1"/>
        <rFont val="Times New Roman"/>
        <family val="1"/>
      </rPr>
      <t>(a + b+ e+ f+ m+ n + t)</t>
    </r>
  </si>
  <si>
    <t>eEducation</t>
  </si>
  <si>
    <t xml:space="preserve">VC camera </t>
  </si>
  <si>
    <t xml:space="preserve">Item </t>
  </si>
  <si>
    <t xml:space="preserve">Quanity </t>
  </si>
  <si>
    <t xml:space="preserve">Unit Proce </t>
  </si>
  <si>
    <t>Cost</t>
  </si>
  <si>
    <t xml:space="preserve">Partitionng, AC, </t>
  </si>
  <si>
    <t>1 KVA UPS , External Battery</t>
  </si>
  <si>
    <t xml:space="preserve">Printer </t>
  </si>
  <si>
    <t xml:space="preserve">PC </t>
  </si>
  <si>
    <t xml:space="preserve">Speaker Amplifier </t>
  </si>
  <si>
    <t xml:space="preserve">Interacive TV </t>
  </si>
  <si>
    <t>Executive Chair</t>
  </si>
  <si>
    <t xml:space="preserve">Table </t>
  </si>
  <si>
    <t>Incentives of Tutors</t>
  </si>
  <si>
    <t xml:space="preserve">Network </t>
  </si>
  <si>
    <t xml:space="preserve">eEducation Execution </t>
  </si>
  <si>
    <t xml:space="preserve">Shelf </t>
  </si>
  <si>
    <t>Service cost (0.2*12)</t>
  </si>
  <si>
    <t>eEducation (Service Cost)</t>
  </si>
  <si>
    <t xml:space="preserve">Manpower </t>
  </si>
</sst>
</file>

<file path=xl/styles.xml><?xml version="1.0" encoding="utf-8"?>
<styleSheet xmlns="http://schemas.openxmlformats.org/spreadsheetml/2006/main">
  <fonts count="2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2"/>
      <color rgb="FFFF00FF"/>
      <name val="Calibri"/>
      <family val="2"/>
    </font>
    <font>
      <b/>
      <sz val="10"/>
      <color theme="1"/>
      <name val="Calibri"/>
      <family val="2"/>
    </font>
    <font>
      <b/>
      <sz val="10"/>
      <color rgb="FF0000FF"/>
      <name val="Calibri"/>
      <family val="2"/>
    </font>
    <font>
      <b/>
      <sz val="10"/>
      <color theme="1"/>
      <name val="Arial"/>
      <family val="2"/>
    </font>
    <font>
      <sz val="10"/>
      <color theme="1"/>
      <name val="Calibri"/>
      <family val="2"/>
    </font>
    <font>
      <b/>
      <sz val="11"/>
      <color theme="1"/>
      <name val="Arial"/>
      <family val="2"/>
    </font>
    <font>
      <sz val="12"/>
      <color theme="1"/>
      <name val="Calibri"/>
      <family val="2"/>
    </font>
    <font>
      <b/>
      <sz val="12"/>
      <color theme="1"/>
      <name val="Arial"/>
      <family val="2"/>
    </font>
    <font>
      <b/>
      <sz val="11"/>
      <color theme="1"/>
      <name val="Calibri"/>
      <family val="2"/>
    </font>
    <font>
      <b/>
      <sz val="14"/>
      <color theme="1"/>
      <name val="Calibri"/>
      <family val="2"/>
    </font>
    <font>
      <b/>
      <sz val="14"/>
      <color theme="1"/>
      <name val="Arial"/>
      <family val="2"/>
    </font>
    <font>
      <b/>
      <sz val="12"/>
      <color theme="1"/>
      <name val="Calibri"/>
      <family val="2"/>
    </font>
    <font>
      <sz val="14"/>
      <color theme="1"/>
      <name val="Calibri"/>
      <family val="2"/>
    </font>
    <font>
      <sz val="11"/>
      <color theme="1"/>
      <name val="Calibri"/>
      <family val="2"/>
    </font>
    <font>
      <b/>
      <sz val="12"/>
      <color theme="1"/>
      <name val="Palatino Linotype"/>
      <family val="1"/>
    </font>
    <font>
      <sz val="12"/>
      <color theme="1"/>
      <name val="Arial"/>
      <family val="2"/>
    </font>
    <font>
      <sz val="12"/>
      <color theme="1"/>
      <name val="Palatino Linotype"/>
      <family val="1"/>
    </font>
    <font>
      <sz val="10"/>
      <color theme="1"/>
      <name val="Palatino Linotype"/>
      <family val="1"/>
    </font>
    <font>
      <b/>
      <sz val="10"/>
      <color theme="1"/>
      <name val="Palatino Linotype"/>
      <family val="1"/>
    </font>
    <font>
      <sz val="10"/>
      <color theme="1"/>
      <name val="Roboto"/>
    </font>
    <font>
      <sz val="11"/>
      <color theme="1"/>
      <name val="Arial"/>
      <family val="2"/>
    </font>
    <font>
      <b/>
      <sz val="16"/>
      <color theme="1"/>
      <name val="Times New Roman"/>
      <family val="1"/>
    </font>
    <font>
      <i/>
      <sz val="16"/>
      <color theme="1"/>
      <name val="Times New Roman"/>
      <family val="1"/>
    </font>
    <font>
      <b/>
      <i/>
      <sz val="16"/>
      <color theme="1"/>
      <name val="Times New Roman"/>
      <family val="1"/>
    </font>
    <font>
      <sz val="16"/>
      <color theme="1"/>
      <name val="Times New Roman"/>
      <family val="1"/>
    </font>
  </fonts>
  <fills count="14">
    <fill>
      <patternFill patternType="none"/>
    </fill>
    <fill>
      <patternFill patternType="gray125"/>
    </fill>
    <fill>
      <patternFill patternType="solid">
        <fgColor rgb="FFF4CCCC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C9DAF8"/>
        <bgColor indexed="64"/>
      </patternFill>
    </fill>
    <fill>
      <patternFill patternType="solid">
        <fgColor rgb="FFD9EAD3"/>
        <bgColor indexed="64"/>
      </patternFill>
    </fill>
    <fill>
      <patternFill patternType="solid">
        <fgColor rgb="FFFFE5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D9D9D9"/>
        <bgColor indexed="64"/>
      </patternFill>
    </fill>
  </fills>
  <borders count="68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CCCCCC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thick">
        <color rgb="FFFF00FF"/>
      </bottom>
      <diagonal/>
    </border>
    <border>
      <left style="thick">
        <color rgb="FFFF00FF"/>
      </left>
      <right style="thick">
        <color rgb="FFFF00FF"/>
      </right>
      <top style="medium">
        <color rgb="FFCCCCCC"/>
      </top>
      <bottom style="thick">
        <color rgb="FFFF00FF"/>
      </bottom>
      <diagonal/>
    </border>
    <border>
      <left style="medium">
        <color rgb="FFCCCCCC"/>
      </left>
      <right style="thick">
        <color rgb="FFFF00FF"/>
      </right>
      <top style="medium">
        <color rgb="FFCCCCCC"/>
      </top>
      <bottom style="thick">
        <color rgb="FFFF00FF"/>
      </bottom>
      <diagonal/>
    </border>
    <border>
      <left style="thick">
        <color rgb="FFFF00FF"/>
      </left>
      <right style="thick">
        <color rgb="FFFF00FF"/>
      </right>
      <top/>
      <bottom/>
      <diagonal/>
    </border>
    <border>
      <left style="thick">
        <color rgb="FFFF00FF"/>
      </left>
      <right style="thick">
        <color rgb="FFFF00FF"/>
      </right>
      <top/>
      <bottom style="thick">
        <color rgb="FFFF00FF"/>
      </bottom>
      <diagonal/>
    </border>
    <border>
      <left style="medium">
        <color rgb="FFCCCCCC"/>
      </left>
      <right/>
      <top style="medium">
        <color rgb="FFCCCCCC"/>
      </top>
      <bottom style="thick">
        <color rgb="FFFF00FF"/>
      </bottom>
      <diagonal/>
    </border>
    <border>
      <left/>
      <right/>
      <top style="medium">
        <color rgb="FFCCCCCC"/>
      </top>
      <bottom style="thick">
        <color rgb="FFFF00FF"/>
      </bottom>
      <diagonal/>
    </border>
    <border>
      <left style="thick">
        <color rgb="FFFF00FF"/>
      </left>
      <right style="thick">
        <color rgb="FFFF00FF"/>
      </right>
      <top style="thick">
        <color rgb="FFFF00FF"/>
      </top>
      <bottom/>
      <diagonal/>
    </border>
    <border>
      <left style="thick">
        <color rgb="FFFF00FF"/>
      </left>
      <right/>
      <top style="thick">
        <color rgb="FFFF00FF"/>
      </top>
      <bottom style="thick">
        <color rgb="FFFF00FF"/>
      </bottom>
      <diagonal/>
    </border>
    <border>
      <left/>
      <right style="thick">
        <color rgb="FFFF00FF"/>
      </right>
      <top style="thick">
        <color rgb="FFFF00FF"/>
      </top>
      <bottom style="thick">
        <color rgb="FFFF00FF"/>
      </bottom>
      <diagonal/>
    </border>
    <border>
      <left/>
      <right/>
      <top style="thick">
        <color rgb="FFFF00FF"/>
      </top>
      <bottom style="thick">
        <color rgb="FFFF00FF"/>
      </bottom>
      <diagonal/>
    </border>
    <border>
      <left style="medium">
        <color rgb="FFCCCCCC"/>
      </left>
      <right/>
      <top style="thick">
        <color rgb="FFFF00FF"/>
      </top>
      <bottom style="medium">
        <color rgb="FFCCCCCC"/>
      </bottom>
      <diagonal/>
    </border>
    <border>
      <left/>
      <right/>
      <top style="thick">
        <color rgb="FFFF00FF"/>
      </top>
      <bottom style="medium">
        <color rgb="FFCCCCCC"/>
      </bottom>
      <diagonal/>
    </border>
    <border>
      <left/>
      <right style="medium">
        <color rgb="FFCCCCCC"/>
      </right>
      <top style="thick">
        <color rgb="FFFF00FF"/>
      </top>
      <bottom style="medium">
        <color rgb="FFCCCCCC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FF0000"/>
      </bottom>
      <diagonal/>
    </border>
    <border>
      <left style="medium">
        <color rgb="FFFF0000"/>
      </left>
      <right style="medium">
        <color rgb="FFFF0000"/>
      </right>
      <top style="medium">
        <color rgb="FFCCCCCC"/>
      </top>
      <bottom style="medium">
        <color rgb="FFFF0000"/>
      </bottom>
      <diagonal/>
    </border>
    <border>
      <left style="medium">
        <color rgb="FFCCCCCC"/>
      </left>
      <right style="medium">
        <color rgb="FFFF0000"/>
      </right>
      <top style="medium">
        <color rgb="FFCCCCCC"/>
      </top>
      <bottom style="medium">
        <color rgb="FFFF0000"/>
      </bottom>
      <diagonal/>
    </border>
    <border>
      <left style="medium">
        <color rgb="FFFF0000"/>
      </left>
      <right style="medium">
        <color rgb="FFFF0000"/>
      </right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thick">
        <color rgb="FFFF00FF"/>
      </bottom>
      <diagonal/>
    </border>
    <border>
      <left style="medium">
        <color rgb="FFCCCCCC"/>
      </left>
      <right style="thick">
        <color rgb="FFFF00FF"/>
      </right>
      <top style="medium">
        <color rgb="FFCCCCCC"/>
      </top>
      <bottom style="medium">
        <color rgb="FFCCCCCC"/>
      </bottom>
      <diagonal/>
    </border>
    <border>
      <left style="thick">
        <color rgb="FFFF00FF"/>
      </left>
      <right style="thick">
        <color rgb="FFFF00FF"/>
      </right>
      <top style="medium">
        <color rgb="FFCCCCCC"/>
      </top>
      <bottom style="thick">
        <color rgb="FFFF0000"/>
      </bottom>
      <diagonal/>
    </border>
    <border>
      <left style="medium">
        <color rgb="FFCCCCCC"/>
      </left>
      <right style="thick">
        <color rgb="FFFF00FF"/>
      </right>
      <top style="medium">
        <color rgb="FFCCCCCC"/>
      </top>
      <bottom style="thick">
        <color rgb="FFFF0000"/>
      </bottom>
      <diagonal/>
    </border>
    <border>
      <left style="thick">
        <color rgb="FFFF0000"/>
      </left>
      <right style="thick">
        <color rgb="FFFF0000"/>
      </right>
      <top style="medium">
        <color rgb="FFCCCCCC"/>
      </top>
      <bottom style="thick">
        <color rgb="FFFF0000"/>
      </bottom>
      <diagonal/>
    </border>
    <border>
      <left style="medium">
        <color rgb="FFCCCCCC"/>
      </left>
      <right style="thick">
        <color rgb="FFFF0000"/>
      </right>
      <top style="medium">
        <color rgb="FFCCCCCC"/>
      </top>
      <bottom style="thick">
        <color rgb="FFFF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thick">
        <color rgb="FFFF0000"/>
      </bottom>
      <diagonal/>
    </border>
    <border>
      <left style="thick">
        <color rgb="FFFF0000"/>
      </left>
      <right/>
      <top style="thick">
        <color rgb="FFFF0000"/>
      </top>
      <bottom style="thick">
        <color rgb="FFFF0000"/>
      </bottom>
      <diagonal/>
    </border>
    <border>
      <left/>
      <right/>
      <top style="thick">
        <color rgb="FFFF0000"/>
      </top>
      <bottom style="thick">
        <color rgb="FFFF0000"/>
      </bottom>
      <diagonal/>
    </border>
    <border>
      <left/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Dashed">
        <color indexed="64"/>
      </bottom>
      <diagonal/>
    </border>
    <border>
      <left style="medium">
        <color indexed="64"/>
      </left>
      <right/>
      <top/>
      <bottom style="mediumDashed">
        <color indexed="64"/>
      </bottom>
      <diagonal/>
    </border>
    <border>
      <left/>
      <right/>
      <top/>
      <bottom style="mediumDashed">
        <color indexed="64"/>
      </bottom>
      <diagonal/>
    </border>
    <border>
      <left/>
      <right style="medium">
        <color indexed="64"/>
      </right>
      <top/>
      <bottom style="mediumDashed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rgb="FFFFFFFF"/>
      </right>
      <top/>
      <bottom style="mediumDashed">
        <color indexed="64"/>
      </bottom>
      <diagonal/>
    </border>
    <border>
      <left/>
      <right style="mediumDashed">
        <color rgb="FFFFFFFF"/>
      </right>
      <top/>
      <bottom style="mediumDash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 style="medium">
        <color indexed="64"/>
      </left>
      <right/>
      <top style="mediumDashed">
        <color indexed="64"/>
      </top>
      <bottom style="medium">
        <color indexed="64"/>
      </bottom>
      <diagonal/>
    </border>
    <border>
      <left/>
      <right style="medium">
        <color indexed="64"/>
      </right>
      <top style="mediumDash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Dashed">
        <color indexed="64"/>
      </top>
      <bottom/>
      <diagonal/>
    </border>
    <border>
      <left style="medium">
        <color indexed="64"/>
      </left>
      <right/>
      <top style="mediumDashed">
        <color indexed="64"/>
      </top>
      <bottom/>
      <diagonal/>
    </border>
    <border>
      <left/>
      <right style="medium">
        <color indexed="64"/>
      </right>
      <top style="mediumDashed">
        <color indexed="64"/>
      </top>
      <bottom/>
      <diagonal/>
    </border>
    <border>
      <left/>
      <right/>
      <top style="mediumDashed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7">
    <xf numFmtId="0" fontId="0" fillId="0" borderId="0" xfId="0"/>
    <xf numFmtId="0" fontId="2" fillId="0" borderId="1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4" fillId="0" borderId="4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2" fillId="0" borderId="4" xfId="0" applyFont="1" applyBorder="1" applyAlignment="1">
      <alignment wrapText="1"/>
    </xf>
    <xf numFmtId="0" fontId="6" fillId="0" borderId="4" xfId="0" applyFont="1" applyBorder="1" applyAlignment="1">
      <alignment horizontal="center" wrapText="1"/>
    </xf>
    <xf numFmtId="0" fontId="6" fillId="0" borderId="4" xfId="0" applyFont="1" applyBorder="1" applyAlignment="1">
      <alignment wrapText="1"/>
    </xf>
    <xf numFmtId="0" fontId="0" fillId="0" borderId="0" xfId="0" applyAlignment="1">
      <alignment wrapText="1"/>
    </xf>
    <xf numFmtId="0" fontId="7" fillId="0" borderId="4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7" fillId="0" borderId="4" xfId="0" applyFont="1" applyBorder="1" applyAlignment="1">
      <alignment wrapText="1"/>
    </xf>
    <xf numFmtId="0" fontId="9" fillId="0" borderId="4" xfId="0" applyFont="1" applyBorder="1" applyAlignment="1">
      <alignment horizontal="right" wrapText="1"/>
    </xf>
    <xf numFmtId="0" fontId="8" fillId="0" borderId="4" xfId="0" applyFont="1" applyBorder="1" applyAlignment="1">
      <alignment horizontal="right" wrapText="1"/>
    </xf>
    <xf numFmtId="0" fontId="10" fillId="0" borderId="4" xfId="0" applyFont="1" applyBorder="1" applyAlignment="1">
      <alignment horizontal="center" wrapText="1"/>
    </xf>
    <xf numFmtId="0" fontId="11" fillId="0" borderId="4" xfId="0" applyFont="1" applyBorder="1" applyAlignment="1">
      <alignment horizontal="center" wrapText="1"/>
    </xf>
    <xf numFmtId="0" fontId="12" fillId="0" borderId="4" xfId="0" applyFont="1" applyBorder="1" applyAlignment="1">
      <alignment horizontal="right" wrapText="1"/>
    </xf>
    <xf numFmtId="0" fontId="13" fillId="0" borderId="4" xfId="0" applyFont="1" applyBorder="1" applyAlignment="1">
      <alignment horizontal="right" wrapText="1"/>
    </xf>
    <xf numFmtId="0" fontId="14" fillId="0" borderId="4" xfId="0" applyFont="1" applyBorder="1" applyAlignment="1">
      <alignment horizontal="right" wrapText="1"/>
    </xf>
    <xf numFmtId="0" fontId="7" fillId="0" borderId="4" xfId="0" applyFont="1" applyBorder="1" applyAlignment="1">
      <alignment horizontal="right" wrapText="1"/>
    </xf>
    <xf numFmtId="0" fontId="4" fillId="0" borderId="4" xfId="0" applyFont="1" applyBorder="1" applyAlignment="1">
      <alignment wrapText="1"/>
    </xf>
    <xf numFmtId="0" fontId="15" fillId="0" borderId="4" xfId="0" applyFont="1" applyBorder="1" applyAlignment="1">
      <alignment horizontal="right" wrapText="1"/>
    </xf>
    <xf numFmtId="0" fontId="4" fillId="0" borderId="4" xfId="0" applyFont="1" applyBorder="1" applyAlignment="1">
      <alignment horizontal="right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4" fillId="0" borderId="8" xfId="0" applyFont="1" applyBorder="1" applyAlignment="1">
      <alignment horizontal="center" wrapText="1"/>
    </xf>
    <xf numFmtId="0" fontId="4" fillId="0" borderId="9" xfId="0" applyFont="1" applyBorder="1" applyAlignment="1">
      <alignment horizontal="center" wrapText="1"/>
    </xf>
    <xf numFmtId="0" fontId="4" fillId="0" borderId="10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2" fillId="0" borderId="13" xfId="0" applyFont="1" applyBorder="1" applyAlignment="1">
      <alignment wrapText="1"/>
    </xf>
    <xf numFmtId="0" fontId="11" fillId="0" borderId="14" xfId="0" applyFont="1" applyBorder="1" applyAlignment="1">
      <alignment horizontal="center" wrapText="1"/>
    </xf>
    <xf numFmtId="0" fontId="11" fillId="0" borderId="15" xfId="0" applyFont="1" applyBorder="1" applyAlignment="1">
      <alignment horizontal="center" vertical="top" wrapText="1"/>
    </xf>
    <xf numFmtId="0" fontId="11" fillId="0" borderId="15" xfId="0" applyFont="1" applyBorder="1" applyAlignment="1">
      <alignment horizontal="center" wrapText="1"/>
    </xf>
    <xf numFmtId="0" fontId="9" fillId="0" borderId="15" xfId="0" applyFont="1" applyBorder="1" applyAlignment="1">
      <alignment wrapText="1"/>
    </xf>
    <xf numFmtId="0" fontId="9" fillId="0" borderId="15" xfId="0" applyFont="1" applyBorder="1" applyAlignment="1">
      <alignment horizontal="right" wrapText="1"/>
    </xf>
    <xf numFmtId="0" fontId="8" fillId="0" borderId="4" xfId="0" applyFont="1" applyBorder="1" applyAlignment="1">
      <alignment wrapText="1"/>
    </xf>
    <xf numFmtId="0" fontId="8" fillId="0" borderId="4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right" vertical="center" wrapText="1"/>
    </xf>
    <xf numFmtId="0" fontId="8" fillId="0" borderId="4" xfId="0" applyFont="1" applyBorder="1" applyAlignment="1">
      <alignment horizontal="right" vertical="center" wrapText="1"/>
    </xf>
    <xf numFmtId="0" fontId="11" fillId="0" borderId="15" xfId="0" applyFont="1" applyBorder="1" applyAlignment="1">
      <alignment horizontal="right" wrapText="1"/>
    </xf>
    <xf numFmtId="0" fontId="16" fillId="0" borderId="15" xfId="0" applyFont="1" applyBorder="1" applyAlignment="1">
      <alignment horizontal="right" wrapText="1"/>
    </xf>
    <xf numFmtId="0" fontId="16" fillId="0" borderId="15" xfId="0" applyFont="1" applyBorder="1" applyAlignment="1">
      <alignment wrapText="1"/>
    </xf>
    <xf numFmtId="0" fontId="2" fillId="0" borderId="14" xfId="0" applyFont="1" applyBorder="1" applyAlignment="1">
      <alignment wrapText="1"/>
    </xf>
    <xf numFmtId="0" fontId="12" fillId="0" borderId="15" xfId="0" applyFont="1" applyBorder="1" applyAlignment="1">
      <alignment horizontal="right" wrapText="1"/>
    </xf>
    <xf numFmtId="0" fontId="8" fillId="0" borderId="20" xfId="0" applyFont="1" applyBorder="1" applyAlignment="1">
      <alignment horizontal="center" wrapText="1"/>
    </xf>
    <xf numFmtId="0" fontId="8" fillId="0" borderId="16" xfId="0" applyFont="1" applyBorder="1" applyAlignment="1">
      <alignment horizontal="center" wrapText="1"/>
    </xf>
    <xf numFmtId="0" fontId="8" fillId="0" borderId="17" xfId="0" applyFont="1" applyBorder="1" applyAlignment="1">
      <alignment horizontal="center" wrapText="1"/>
    </xf>
    <xf numFmtId="0" fontId="8" fillId="0" borderId="8" xfId="0" applyFont="1" applyBorder="1" applyAlignment="1">
      <alignment vertical="center" wrapText="1"/>
    </xf>
    <xf numFmtId="0" fontId="8" fillId="0" borderId="10" xfId="0" applyFont="1" applyBorder="1" applyAlignment="1">
      <alignment vertical="center" wrapText="1"/>
    </xf>
    <xf numFmtId="0" fontId="8" fillId="0" borderId="8" xfId="0" applyFont="1" applyBorder="1" applyAlignment="1">
      <alignment horizontal="right" vertical="center" wrapText="1"/>
    </xf>
    <xf numFmtId="0" fontId="8" fillId="0" borderId="10" xfId="0" applyFont="1" applyBorder="1" applyAlignment="1">
      <alignment horizontal="right" vertical="center" wrapText="1"/>
    </xf>
    <xf numFmtId="0" fontId="11" fillId="0" borderId="20" xfId="0" applyFont="1" applyBorder="1" applyAlignment="1">
      <alignment horizontal="center" wrapText="1"/>
    </xf>
    <xf numFmtId="0" fontId="11" fillId="0" borderId="16" xfId="0" applyFont="1" applyBorder="1" applyAlignment="1">
      <alignment horizontal="center" wrapText="1"/>
    </xf>
    <xf numFmtId="0" fontId="11" fillId="0" borderId="17" xfId="0" applyFont="1" applyBorder="1" applyAlignment="1">
      <alignment horizontal="center" wrapText="1"/>
    </xf>
    <xf numFmtId="0" fontId="11" fillId="0" borderId="21" xfId="0" applyFont="1" applyBorder="1" applyAlignment="1">
      <alignment horizontal="center" vertical="top" wrapText="1"/>
    </xf>
    <xf numFmtId="0" fontId="11" fillId="0" borderId="22" xfId="0" applyFont="1" applyBorder="1" applyAlignment="1">
      <alignment horizontal="center" vertical="top" wrapText="1"/>
    </xf>
    <xf numFmtId="0" fontId="11" fillId="0" borderId="21" xfId="0" applyFont="1" applyBorder="1" applyAlignment="1">
      <alignment horizontal="center" wrapText="1"/>
    </xf>
    <xf numFmtId="0" fontId="11" fillId="0" borderId="22" xfId="0" applyFont="1" applyBorder="1" applyAlignment="1">
      <alignment horizontal="center" wrapText="1"/>
    </xf>
    <xf numFmtId="0" fontId="12" fillId="0" borderId="21" xfId="0" applyFont="1" applyBorder="1" applyAlignment="1">
      <alignment horizontal="center" wrapText="1"/>
    </xf>
    <xf numFmtId="0" fontId="12" fillId="0" borderId="23" xfId="0" applyFont="1" applyBorder="1" applyAlignment="1">
      <alignment horizontal="center" wrapText="1"/>
    </xf>
    <xf numFmtId="0" fontId="12" fillId="0" borderId="22" xfId="0" applyFont="1" applyBorder="1" applyAlignment="1">
      <alignment horizontal="center" wrapText="1"/>
    </xf>
    <xf numFmtId="0" fontId="2" fillId="0" borderId="24" xfId="0" applyFont="1" applyBorder="1" applyAlignment="1">
      <alignment wrapText="1"/>
    </xf>
    <xf numFmtId="0" fontId="2" fillId="0" borderId="25" xfId="0" applyFont="1" applyBorder="1" applyAlignment="1">
      <alignment wrapText="1"/>
    </xf>
    <xf numFmtId="0" fontId="2" fillId="0" borderId="26" xfId="0" applyFont="1" applyBorder="1" applyAlignment="1">
      <alignment wrapText="1"/>
    </xf>
    <xf numFmtId="0" fontId="17" fillId="0" borderId="4" xfId="0" applyFont="1" applyBorder="1" applyAlignment="1">
      <alignment wrapText="1"/>
    </xf>
    <xf numFmtId="0" fontId="18" fillId="0" borderId="27" xfId="0" applyFont="1" applyBorder="1" applyAlignment="1">
      <alignment wrapText="1"/>
    </xf>
    <xf numFmtId="0" fontId="20" fillId="0" borderId="4" xfId="0" applyFont="1" applyBorder="1" applyAlignment="1">
      <alignment horizont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vertical="center" wrapText="1"/>
    </xf>
    <xf numFmtId="0" fontId="9" fillId="0" borderId="4" xfId="0" applyFont="1" applyBorder="1" applyAlignment="1">
      <alignment horizontal="right" vertical="center" wrapText="1"/>
    </xf>
    <xf numFmtId="0" fontId="10" fillId="0" borderId="4" xfId="0" applyFont="1" applyBorder="1" applyAlignment="1">
      <alignment vertical="center" wrapText="1"/>
    </xf>
    <xf numFmtId="0" fontId="10" fillId="0" borderId="4" xfId="0" applyFont="1" applyBorder="1" applyAlignment="1">
      <alignment horizontal="right" vertical="center" wrapText="1"/>
    </xf>
    <xf numFmtId="0" fontId="10" fillId="0" borderId="4" xfId="0" applyFont="1" applyBorder="1" applyAlignment="1">
      <alignment wrapText="1"/>
    </xf>
    <xf numFmtId="0" fontId="18" fillId="0" borderId="4" xfId="0" applyFont="1" applyBorder="1" applyAlignment="1">
      <alignment wrapText="1"/>
    </xf>
    <xf numFmtId="0" fontId="19" fillId="0" borderId="4" xfId="0" applyFont="1" applyBorder="1" applyAlignment="1">
      <alignment horizontal="center" wrapText="1"/>
    </xf>
    <xf numFmtId="0" fontId="2" fillId="2" borderId="4" xfId="0" applyFont="1" applyFill="1" applyBorder="1" applyAlignment="1">
      <alignment horizontal="center" vertical="center" wrapText="1"/>
    </xf>
    <xf numFmtId="0" fontId="22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right" vertical="center" wrapText="1"/>
    </xf>
    <xf numFmtId="0" fontId="2" fillId="2" borderId="4" xfId="0" applyFont="1" applyFill="1" applyBorder="1" applyAlignment="1">
      <alignment vertical="center" wrapText="1"/>
    </xf>
    <xf numFmtId="0" fontId="17" fillId="0" borderId="4" xfId="0" applyFont="1" applyBorder="1" applyAlignment="1">
      <alignment horizontal="center" vertical="top" wrapText="1"/>
    </xf>
    <xf numFmtId="0" fontId="2" fillId="0" borderId="28" xfId="0" applyFont="1" applyBorder="1" applyAlignment="1">
      <alignment wrapText="1"/>
    </xf>
    <xf numFmtId="0" fontId="6" fillId="3" borderId="29" xfId="0" applyFont="1" applyFill="1" applyBorder="1" applyAlignment="1">
      <alignment horizontal="right" wrapText="1"/>
    </xf>
    <xf numFmtId="0" fontId="2" fillId="3" borderId="28" xfId="0" applyFont="1" applyFill="1" applyBorder="1" applyAlignment="1">
      <alignment wrapText="1"/>
    </xf>
    <xf numFmtId="0" fontId="6" fillId="3" borderId="28" xfId="0" applyFont="1" applyFill="1" applyBorder="1" applyAlignment="1">
      <alignment wrapText="1"/>
    </xf>
    <xf numFmtId="0" fontId="2" fillId="3" borderId="30" xfId="0" applyFont="1" applyFill="1" applyBorder="1" applyAlignment="1">
      <alignment wrapText="1"/>
    </xf>
    <xf numFmtId="0" fontId="6" fillId="3" borderId="30" xfId="0" applyFont="1" applyFill="1" applyBorder="1" applyAlignment="1">
      <alignment wrapText="1"/>
    </xf>
    <xf numFmtId="0" fontId="2" fillId="4" borderId="4" xfId="0" applyFont="1" applyFill="1" applyBorder="1" applyAlignment="1">
      <alignment horizontal="center" wrapText="1"/>
    </xf>
    <xf numFmtId="0" fontId="19" fillId="4" borderId="4" xfId="0" applyFont="1" applyFill="1" applyBorder="1" applyAlignment="1">
      <alignment wrapText="1"/>
    </xf>
    <xf numFmtId="0" fontId="2" fillId="4" borderId="4" xfId="0" applyFont="1" applyFill="1" applyBorder="1" applyAlignment="1">
      <alignment horizontal="right" wrapText="1"/>
    </xf>
    <xf numFmtId="0" fontId="2" fillId="4" borderId="4" xfId="0" applyFont="1" applyFill="1" applyBorder="1" applyAlignment="1">
      <alignment wrapText="1"/>
    </xf>
    <xf numFmtId="0" fontId="2" fillId="5" borderId="31" xfId="0" applyFont="1" applyFill="1" applyBorder="1" applyAlignment="1">
      <alignment horizontal="right" wrapText="1"/>
    </xf>
    <xf numFmtId="0" fontId="2" fillId="5" borderId="28" xfId="0" applyFont="1" applyFill="1" applyBorder="1" applyAlignment="1">
      <alignment wrapText="1"/>
    </xf>
    <xf numFmtId="0" fontId="2" fillId="5" borderId="28" xfId="0" applyFont="1" applyFill="1" applyBorder="1" applyAlignment="1">
      <alignment horizontal="center" wrapText="1"/>
    </xf>
    <xf numFmtId="0" fontId="2" fillId="5" borderId="30" xfId="0" applyFont="1" applyFill="1" applyBorder="1" applyAlignment="1">
      <alignment wrapText="1"/>
    </xf>
    <xf numFmtId="0" fontId="22" fillId="4" borderId="4" xfId="0" applyFont="1" applyFill="1" applyBorder="1" applyAlignment="1">
      <alignment wrapText="1"/>
    </xf>
    <xf numFmtId="0" fontId="2" fillId="5" borderId="31" xfId="0" applyFont="1" applyFill="1" applyBorder="1" applyAlignment="1">
      <alignment wrapText="1"/>
    </xf>
    <xf numFmtId="0" fontId="2" fillId="6" borderId="4" xfId="0" applyFont="1" applyFill="1" applyBorder="1" applyAlignment="1">
      <alignment horizontal="center" wrapText="1"/>
    </xf>
    <xf numFmtId="0" fontId="22" fillId="6" borderId="4" xfId="0" applyFont="1" applyFill="1" applyBorder="1" applyAlignment="1">
      <alignment wrapText="1"/>
    </xf>
    <xf numFmtId="0" fontId="2" fillId="6" borderId="4" xfId="0" applyFont="1" applyFill="1" applyBorder="1" applyAlignment="1">
      <alignment horizontal="right" wrapText="1"/>
    </xf>
    <xf numFmtId="0" fontId="2" fillId="6" borderId="4" xfId="0" applyFont="1" applyFill="1" applyBorder="1" applyAlignment="1">
      <alignment wrapText="1"/>
    </xf>
    <xf numFmtId="0" fontId="10" fillId="6" borderId="4" xfId="0" applyFont="1" applyFill="1" applyBorder="1" applyAlignment="1">
      <alignment horizontal="right" wrapText="1"/>
    </xf>
    <xf numFmtId="0" fontId="2" fillId="5" borderId="29" xfId="0" applyFont="1" applyFill="1" applyBorder="1" applyAlignment="1">
      <alignment wrapText="1"/>
    </xf>
    <xf numFmtId="0" fontId="2" fillId="7" borderId="29" xfId="0" applyFont="1" applyFill="1" applyBorder="1" applyAlignment="1">
      <alignment horizontal="right" wrapText="1"/>
    </xf>
    <xf numFmtId="0" fontId="2" fillId="7" borderId="28" xfId="0" applyFont="1" applyFill="1" applyBorder="1" applyAlignment="1">
      <alignment wrapText="1"/>
    </xf>
    <xf numFmtId="0" fontId="2" fillId="7" borderId="28" xfId="0" applyFont="1" applyFill="1" applyBorder="1" applyAlignment="1">
      <alignment horizontal="center" wrapText="1"/>
    </xf>
    <xf numFmtId="0" fontId="2" fillId="7" borderId="30" xfId="0" applyFont="1" applyFill="1" applyBorder="1" applyAlignment="1">
      <alignment wrapText="1"/>
    </xf>
    <xf numFmtId="0" fontId="17" fillId="0" borderId="5" xfId="0" applyFont="1" applyBorder="1" applyAlignment="1">
      <alignment horizontal="center" wrapText="1"/>
    </xf>
    <xf numFmtId="0" fontId="17" fillId="0" borderId="6" xfId="0" applyFont="1" applyBorder="1" applyAlignment="1">
      <alignment horizontal="center" wrapText="1"/>
    </xf>
    <xf numFmtId="0" fontId="17" fillId="0" borderId="7" xfId="0" applyFont="1" applyBorder="1" applyAlignment="1">
      <alignment horizontal="center" wrapText="1"/>
    </xf>
    <xf numFmtId="0" fontId="17" fillId="0" borderId="5" xfId="0" applyFont="1" applyBorder="1" applyAlignment="1">
      <alignment wrapText="1"/>
    </xf>
    <xf numFmtId="0" fontId="17" fillId="0" borderId="7" xfId="0" applyFont="1" applyBorder="1" applyAlignment="1">
      <alignment wrapText="1"/>
    </xf>
    <xf numFmtId="0" fontId="17" fillId="0" borderId="8" xfId="0" applyFont="1" applyBorder="1" applyAlignment="1">
      <alignment horizontal="center" wrapText="1"/>
    </xf>
    <xf numFmtId="0" fontId="17" fillId="0" borderId="10" xfId="0" applyFont="1" applyBorder="1" applyAlignment="1">
      <alignment horizontal="center" wrapText="1"/>
    </xf>
    <xf numFmtId="0" fontId="17" fillId="0" borderId="6" xfId="0" applyFont="1" applyBorder="1" applyAlignment="1">
      <alignment wrapText="1"/>
    </xf>
    <xf numFmtId="0" fontId="19" fillId="0" borderId="5" xfId="0" applyFont="1" applyBorder="1" applyAlignment="1">
      <alignment horizontal="center" wrapText="1"/>
    </xf>
    <xf numFmtId="0" fontId="19" fillId="0" borderId="7" xfId="0" applyFont="1" applyBorder="1" applyAlignment="1">
      <alignment horizontal="center" wrapText="1"/>
    </xf>
    <xf numFmtId="0" fontId="18" fillId="0" borderId="5" xfId="0" applyFont="1" applyBorder="1" applyAlignment="1">
      <alignment wrapText="1"/>
    </xf>
    <xf numFmtId="0" fontId="18" fillId="0" borderId="7" xfId="0" applyFont="1" applyBorder="1" applyAlignment="1">
      <alignment wrapText="1"/>
    </xf>
    <xf numFmtId="0" fontId="21" fillId="0" borderId="8" xfId="0" applyFont="1" applyBorder="1" applyAlignment="1">
      <alignment horizontal="center" wrapText="1"/>
    </xf>
    <xf numFmtId="0" fontId="21" fillId="0" borderId="9" xfId="0" applyFont="1" applyBorder="1" applyAlignment="1">
      <alignment horizontal="center" wrapText="1"/>
    </xf>
    <xf numFmtId="0" fontId="21" fillId="0" borderId="10" xfId="0" applyFont="1" applyBorder="1" applyAlignment="1">
      <alignment horizontal="center" wrapText="1"/>
    </xf>
    <xf numFmtId="0" fontId="19" fillId="0" borderId="5" xfId="0" applyFont="1" applyBorder="1" applyAlignment="1">
      <alignment wrapText="1"/>
    </xf>
    <xf numFmtId="0" fontId="19" fillId="0" borderId="7" xfId="0" applyFont="1" applyBorder="1" applyAlignment="1">
      <alignment wrapText="1"/>
    </xf>
    <xf numFmtId="0" fontId="19" fillId="0" borderId="6" xfId="0" applyFont="1" applyBorder="1" applyAlignment="1">
      <alignment horizontal="center" wrapText="1"/>
    </xf>
    <xf numFmtId="0" fontId="2" fillId="2" borderId="8" xfId="0" applyFont="1" applyFill="1" applyBorder="1" applyAlignment="1">
      <alignment horizontal="right" vertical="center" wrapText="1"/>
    </xf>
    <xf numFmtId="0" fontId="2" fillId="2" borderId="9" xfId="0" applyFont="1" applyFill="1" applyBorder="1" applyAlignment="1">
      <alignment horizontal="right" vertical="center" wrapText="1"/>
    </xf>
    <xf numFmtId="0" fontId="2" fillId="2" borderId="10" xfId="0" applyFont="1" applyFill="1" applyBorder="1" applyAlignment="1">
      <alignment horizontal="right" vertical="center" wrapText="1"/>
    </xf>
    <xf numFmtId="0" fontId="10" fillId="2" borderId="8" xfId="0" applyFont="1" applyFill="1" applyBorder="1" applyAlignment="1">
      <alignment horizontal="right" vertical="center" wrapText="1"/>
    </xf>
    <xf numFmtId="0" fontId="10" fillId="2" borderId="9" xfId="0" applyFont="1" applyFill="1" applyBorder="1" applyAlignment="1">
      <alignment horizontal="right" vertical="center" wrapText="1"/>
    </xf>
    <xf numFmtId="0" fontId="10" fillId="2" borderId="10" xfId="0" applyFont="1" applyFill="1" applyBorder="1" applyAlignment="1">
      <alignment horizontal="right" vertical="center" wrapText="1"/>
    </xf>
    <xf numFmtId="0" fontId="13" fillId="2" borderId="8" xfId="0" applyFont="1" applyFill="1" applyBorder="1" applyAlignment="1">
      <alignment horizontal="right" vertical="center" wrapText="1"/>
    </xf>
    <xf numFmtId="0" fontId="13" fillId="2" borderId="9" xfId="0" applyFont="1" applyFill="1" applyBorder="1" applyAlignment="1">
      <alignment horizontal="right" vertical="center" wrapText="1"/>
    </xf>
    <xf numFmtId="0" fontId="13" fillId="2" borderId="10" xfId="0" applyFont="1" applyFill="1" applyBorder="1" applyAlignment="1">
      <alignment horizontal="right" vertical="center" wrapText="1"/>
    </xf>
    <xf numFmtId="0" fontId="2" fillId="4" borderId="8" xfId="0" applyFont="1" applyFill="1" applyBorder="1" applyAlignment="1">
      <alignment horizontal="right" wrapText="1"/>
    </xf>
    <xf numFmtId="0" fontId="2" fillId="4" borderId="10" xfId="0" applyFont="1" applyFill="1" applyBorder="1" applyAlignment="1">
      <alignment horizontal="right" wrapText="1"/>
    </xf>
    <xf numFmtId="0" fontId="10" fillId="4" borderId="8" xfId="0" applyFont="1" applyFill="1" applyBorder="1" applyAlignment="1">
      <alignment horizontal="right" wrapText="1"/>
    </xf>
    <xf numFmtId="0" fontId="10" fillId="4" borderId="10" xfId="0" applyFont="1" applyFill="1" applyBorder="1" applyAlignment="1">
      <alignment horizontal="right" wrapText="1"/>
    </xf>
    <xf numFmtId="0" fontId="10" fillId="0" borderId="14" xfId="0" applyFont="1" applyBorder="1" applyAlignment="1">
      <alignment horizontal="center" wrapText="1"/>
    </xf>
    <xf numFmtId="0" fontId="10" fillId="0" borderId="15" xfId="0" applyFont="1" applyBorder="1" applyAlignment="1">
      <alignment horizontal="center" wrapText="1"/>
    </xf>
    <xf numFmtId="0" fontId="2" fillId="0" borderId="33" xfId="0" applyFont="1" applyBorder="1" applyAlignment="1">
      <alignment wrapText="1"/>
    </xf>
    <xf numFmtId="0" fontId="10" fillId="0" borderId="15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5" xfId="0" applyFont="1" applyBorder="1" applyAlignment="1">
      <alignment horizontal="right" wrapText="1"/>
    </xf>
    <xf numFmtId="0" fontId="2" fillId="0" borderId="15" xfId="0" applyFont="1" applyBorder="1" applyAlignment="1">
      <alignment horizontal="center" wrapText="1"/>
    </xf>
    <xf numFmtId="0" fontId="2" fillId="8" borderId="15" xfId="0" applyFont="1" applyFill="1" applyBorder="1" applyAlignment="1">
      <alignment wrapText="1"/>
    </xf>
    <xf numFmtId="0" fontId="2" fillId="8" borderId="15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right" wrapText="1"/>
    </xf>
    <xf numFmtId="0" fontId="10" fillId="0" borderId="15" xfId="0" applyFont="1" applyBorder="1" applyAlignment="1">
      <alignment horizontal="right" wrapText="1"/>
    </xf>
    <xf numFmtId="0" fontId="2" fillId="0" borderId="34" xfId="0" applyFont="1" applyBorder="1" applyAlignment="1">
      <alignment wrapText="1"/>
    </xf>
    <xf numFmtId="0" fontId="2" fillId="0" borderId="35" xfId="0" applyFont="1" applyBorder="1" applyAlignment="1">
      <alignment wrapText="1"/>
    </xf>
    <xf numFmtId="0" fontId="2" fillId="0" borderId="36" xfId="0" applyFont="1" applyBorder="1" applyAlignment="1">
      <alignment wrapText="1"/>
    </xf>
    <xf numFmtId="0" fontId="10" fillId="0" borderId="37" xfId="0" applyFont="1" applyBorder="1" applyAlignment="1">
      <alignment wrapText="1"/>
    </xf>
    <xf numFmtId="0" fontId="10" fillId="0" borderId="37" xfId="0" applyFont="1" applyBorder="1" applyAlignment="1">
      <alignment horizontal="right" wrapText="1"/>
    </xf>
    <xf numFmtId="0" fontId="2" fillId="0" borderId="38" xfId="0" applyFont="1" applyBorder="1" applyAlignment="1">
      <alignment wrapText="1"/>
    </xf>
    <xf numFmtId="0" fontId="8" fillId="0" borderId="36" xfId="0" applyFont="1" applyBorder="1" applyAlignment="1">
      <alignment wrapText="1"/>
    </xf>
    <xf numFmtId="0" fontId="8" fillId="0" borderId="37" xfId="0" applyFont="1" applyBorder="1" applyAlignment="1">
      <alignment horizontal="center" wrapText="1"/>
    </xf>
    <xf numFmtId="0" fontId="23" fillId="0" borderId="36" xfId="0" applyFont="1" applyBorder="1" applyAlignment="1">
      <alignment wrapText="1"/>
    </xf>
    <xf numFmtId="0" fontId="23" fillId="0" borderId="37" xfId="0" applyFont="1" applyBorder="1" applyAlignment="1">
      <alignment horizontal="center" vertical="center" wrapText="1"/>
    </xf>
    <xf numFmtId="0" fontId="8" fillId="0" borderId="37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wrapText="1"/>
    </xf>
    <xf numFmtId="0" fontId="13" fillId="0" borderId="1" xfId="0" applyFont="1" applyBorder="1" applyAlignment="1">
      <alignment horizontal="center" wrapText="1"/>
    </xf>
    <xf numFmtId="0" fontId="2" fillId="0" borderId="37" xfId="0" applyFont="1" applyBorder="1" applyAlignment="1">
      <alignment vertical="center" wrapText="1"/>
    </xf>
    <xf numFmtId="0" fontId="10" fillId="0" borderId="37" xfId="0" applyFont="1" applyBorder="1" applyAlignment="1">
      <alignment horizontal="center" vertical="center" wrapText="1"/>
    </xf>
    <xf numFmtId="0" fontId="6" fillId="0" borderId="36" xfId="0" applyFont="1" applyBorder="1" applyAlignment="1">
      <alignment wrapText="1"/>
    </xf>
    <xf numFmtId="0" fontId="6" fillId="0" borderId="37" xfId="0" applyFont="1" applyBorder="1" applyAlignment="1">
      <alignment wrapText="1"/>
    </xf>
    <xf numFmtId="0" fontId="2" fillId="0" borderId="37" xfId="0" applyFont="1" applyBorder="1" applyAlignment="1">
      <alignment wrapText="1"/>
    </xf>
    <xf numFmtId="0" fontId="2" fillId="0" borderId="37" xfId="0" applyFont="1" applyBorder="1" applyAlignment="1">
      <alignment horizontal="right" wrapText="1"/>
    </xf>
    <xf numFmtId="0" fontId="6" fillId="0" borderId="37" xfId="0" applyFont="1" applyBorder="1" applyAlignment="1">
      <alignment horizontal="right" wrapText="1"/>
    </xf>
    <xf numFmtId="0" fontId="13" fillId="0" borderId="21" xfId="0" applyFont="1" applyBorder="1" applyAlignment="1">
      <alignment horizontal="center" wrapText="1"/>
    </xf>
    <xf numFmtId="0" fontId="13" fillId="0" borderId="23" xfId="0" applyFont="1" applyBorder="1" applyAlignment="1">
      <alignment horizontal="center" wrapText="1"/>
    </xf>
    <xf numFmtId="0" fontId="13" fillId="0" borderId="22" xfId="0" applyFont="1" applyBorder="1" applyAlignment="1">
      <alignment horizontal="center" wrapText="1"/>
    </xf>
    <xf numFmtId="0" fontId="13" fillId="0" borderId="18" xfId="0" applyFont="1" applyBorder="1" applyAlignment="1">
      <alignment horizontal="center" wrapText="1"/>
    </xf>
    <xf numFmtId="0" fontId="13" fillId="0" borderId="19" xfId="0" applyFont="1" applyBorder="1" applyAlignment="1">
      <alignment horizontal="center" wrapText="1"/>
    </xf>
    <xf numFmtId="0" fontId="13" fillId="0" borderId="32" xfId="0" applyFont="1" applyBorder="1" applyAlignment="1">
      <alignment horizontal="center" wrapText="1"/>
    </xf>
    <xf numFmtId="0" fontId="10" fillId="0" borderId="39" xfId="0" applyFont="1" applyBorder="1" applyAlignment="1">
      <alignment horizontal="center" wrapText="1"/>
    </xf>
    <xf numFmtId="0" fontId="10" fillId="0" borderId="40" xfId="0" applyFont="1" applyBorder="1" applyAlignment="1">
      <alignment horizontal="center" wrapText="1"/>
    </xf>
    <xf numFmtId="0" fontId="10" fillId="0" borderId="41" xfId="0" applyFont="1" applyBorder="1" applyAlignment="1">
      <alignment horizontal="center" wrapText="1"/>
    </xf>
    <xf numFmtId="0" fontId="10" fillId="9" borderId="39" xfId="0" applyFont="1" applyFill="1" applyBorder="1" applyAlignment="1">
      <alignment horizontal="center" vertical="center" wrapText="1"/>
    </xf>
    <xf numFmtId="0" fontId="10" fillId="9" borderId="40" xfId="0" applyFont="1" applyFill="1" applyBorder="1" applyAlignment="1">
      <alignment horizontal="center" vertical="center" wrapText="1"/>
    </xf>
    <xf numFmtId="0" fontId="10" fillId="9" borderId="41" xfId="0" applyFont="1" applyFill="1" applyBorder="1" applyAlignment="1">
      <alignment horizontal="center" vertical="center" wrapText="1"/>
    </xf>
    <xf numFmtId="0" fontId="24" fillId="10" borderId="42" xfId="0" applyFont="1" applyFill="1" applyBorder="1" applyAlignment="1">
      <alignment horizontal="center" vertical="top" wrapText="1"/>
    </xf>
    <xf numFmtId="0" fontId="24" fillId="10" borderId="43" xfId="0" applyFont="1" applyFill="1" applyBorder="1" applyAlignment="1">
      <alignment horizontal="center" vertical="top" wrapText="1"/>
    </xf>
    <xf numFmtId="0" fontId="24" fillId="10" borderId="44" xfId="0" applyFont="1" applyFill="1" applyBorder="1" applyAlignment="1">
      <alignment horizontal="center" vertical="top" wrapText="1"/>
    </xf>
    <xf numFmtId="0" fontId="25" fillId="10" borderId="45" xfId="0" applyFont="1" applyFill="1" applyBorder="1" applyAlignment="1">
      <alignment horizontal="center" vertical="top" wrapText="1"/>
    </xf>
    <xf numFmtId="0" fontId="25" fillId="10" borderId="46" xfId="0" applyFont="1" applyFill="1" applyBorder="1" applyAlignment="1">
      <alignment horizontal="center" vertical="top" wrapText="1"/>
    </xf>
    <xf numFmtId="0" fontId="25" fillId="10" borderId="47" xfId="0" applyFont="1" applyFill="1" applyBorder="1" applyAlignment="1">
      <alignment horizontal="center" vertical="top" wrapText="1"/>
    </xf>
    <xf numFmtId="0" fontId="26" fillId="10" borderId="56" xfId="0" applyFont="1" applyFill="1" applyBorder="1" applyAlignment="1">
      <alignment horizontal="center" vertical="top" wrapText="1"/>
    </xf>
    <xf numFmtId="0" fontId="26" fillId="10" borderId="57" xfId="0" applyFont="1" applyFill="1" applyBorder="1" applyAlignment="1">
      <alignment horizontal="center" vertical="top" wrapText="1"/>
    </xf>
    <xf numFmtId="0" fontId="26" fillId="10" borderId="58" xfId="0" applyFont="1" applyFill="1" applyBorder="1" applyAlignment="1">
      <alignment horizontal="center" vertical="top" wrapText="1"/>
    </xf>
    <xf numFmtId="0" fontId="24" fillId="9" borderId="42" xfId="0" applyFont="1" applyFill="1" applyBorder="1" applyAlignment="1">
      <alignment horizontal="center" wrapText="1"/>
    </xf>
    <xf numFmtId="0" fontId="24" fillId="9" borderId="43" xfId="0" applyFont="1" applyFill="1" applyBorder="1" applyAlignment="1">
      <alignment horizontal="center" wrapText="1"/>
    </xf>
    <xf numFmtId="0" fontId="24" fillId="9" borderId="44" xfId="0" applyFont="1" applyFill="1" applyBorder="1" applyAlignment="1">
      <alignment horizontal="center" wrapText="1"/>
    </xf>
    <xf numFmtId="0" fontId="24" fillId="11" borderId="42" xfId="0" applyFont="1" applyFill="1" applyBorder="1" applyAlignment="1">
      <alignment horizontal="left" wrapText="1" indent="2"/>
    </xf>
    <xf numFmtId="0" fontId="24" fillId="11" borderId="43" xfId="0" applyFont="1" applyFill="1" applyBorder="1" applyAlignment="1">
      <alignment horizontal="left" wrapText="1" indent="2"/>
    </xf>
    <xf numFmtId="0" fontId="24" fillId="11" borderId="44" xfId="0" applyFont="1" applyFill="1" applyBorder="1" applyAlignment="1">
      <alignment horizontal="left" wrapText="1" indent="2"/>
    </xf>
    <xf numFmtId="0" fontId="24" fillId="9" borderId="50" xfId="0" applyFont="1" applyFill="1" applyBorder="1" applyAlignment="1">
      <alignment horizontal="center" wrapText="1"/>
    </xf>
    <xf numFmtId="0" fontId="24" fillId="9" borderId="51" xfId="0" applyFont="1" applyFill="1" applyBorder="1" applyAlignment="1">
      <alignment horizontal="center" wrapText="1"/>
    </xf>
    <xf numFmtId="0" fontId="24" fillId="9" borderId="52" xfId="0" applyFont="1" applyFill="1" applyBorder="1" applyAlignment="1">
      <alignment horizontal="center" wrapText="1"/>
    </xf>
    <xf numFmtId="0" fontId="24" fillId="11" borderId="50" xfId="0" applyFont="1" applyFill="1" applyBorder="1" applyAlignment="1">
      <alignment horizontal="left" wrapText="1" indent="2"/>
    </xf>
    <xf numFmtId="0" fontId="24" fillId="11" borderId="51" xfId="0" applyFont="1" applyFill="1" applyBorder="1" applyAlignment="1">
      <alignment horizontal="left" wrapText="1" indent="2"/>
    </xf>
    <xf numFmtId="0" fontId="24" fillId="11" borderId="52" xfId="0" applyFont="1" applyFill="1" applyBorder="1" applyAlignment="1">
      <alignment horizontal="left" wrapText="1" indent="2"/>
    </xf>
    <xf numFmtId="0" fontId="27" fillId="9" borderId="48" xfId="0" applyFont="1" applyFill="1" applyBorder="1" applyAlignment="1">
      <alignment wrapText="1"/>
    </xf>
    <xf numFmtId="0" fontId="24" fillId="9" borderId="59" xfId="0" applyFont="1" applyFill="1" applyBorder="1" applyAlignment="1">
      <alignment horizontal="left" wrapText="1" indent="2"/>
    </xf>
    <xf numFmtId="0" fontId="24" fillId="9" borderId="60" xfId="0" applyFont="1" applyFill="1" applyBorder="1" applyAlignment="1">
      <alignment horizontal="left" wrapText="1" indent="2"/>
    </xf>
    <xf numFmtId="0" fontId="27" fillId="11" borderId="52" xfId="0" applyFont="1" applyFill="1" applyBorder="1" applyAlignment="1">
      <alignment horizontal="center" wrapText="1"/>
    </xf>
    <xf numFmtId="0" fontId="24" fillId="9" borderId="59" xfId="0" applyFont="1" applyFill="1" applyBorder="1" applyAlignment="1">
      <alignment horizontal="right" wrapText="1"/>
    </xf>
    <xf numFmtId="0" fontId="24" fillId="9" borderId="60" xfId="0" applyFont="1" applyFill="1" applyBorder="1" applyAlignment="1">
      <alignment horizontal="right" wrapText="1"/>
    </xf>
    <xf numFmtId="0" fontId="24" fillId="9" borderId="61" xfId="0" applyFont="1" applyFill="1" applyBorder="1" applyAlignment="1">
      <alignment horizontal="left" wrapText="1" indent="2"/>
    </xf>
    <xf numFmtId="0" fontId="24" fillId="9" borderId="62" xfId="0" applyFont="1" applyFill="1" applyBorder="1" applyAlignment="1">
      <alignment horizontal="left" wrapText="1" indent="2"/>
    </xf>
    <xf numFmtId="0" fontId="27" fillId="11" borderId="47" xfId="0" applyFont="1" applyFill="1" applyBorder="1" applyAlignment="1">
      <alignment horizontal="center" wrapText="1"/>
    </xf>
    <xf numFmtId="0" fontId="24" fillId="9" borderId="61" xfId="0" applyFont="1" applyFill="1" applyBorder="1" applyAlignment="1">
      <alignment horizontal="right" wrapText="1"/>
    </xf>
    <xf numFmtId="0" fontId="24" fillId="9" borderId="62" xfId="0" applyFont="1" applyFill="1" applyBorder="1" applyAlignment="1">
      <alignment horizontal="right" wrapText="1"/>
    </xf>
    <xf numFmtId="0" fontId="27" fillId="9" borderId="63" xfId="0" applyFont="1" applyFill="1" applyBorder="1" applyAlignment="1">
      <alignment wrapText="1"/>
    </xf>
    <xf numFmtId="0" fontId="24" fillId="12" borderId="56" xfId="0" applyFont="1" applyFill="1" applyBorder="1" applyAlignment="1">
      <alignment wrapText="1"/>
    </xf>
    <xf numFmtId="0" fontId="24" fillId="12" borderId="57" xfId="0" applyFont="1" applyFill="1" applyBorder="1" applyAlignment="1">
      <alignment wrapText="1"/>
    </xf>
    <xf numFmtId="0" fontId="24" fillId="12" borderId="58" xfId="0" applyFont="1" applyFill="1" applyBorder="1" applyAlignment="1">
      <alignment wrapText="1"/>
    </xf>
    <xf numFmtId="0" fontId="24" fillId="12" borderId="63" xfId="0" applyFont="1" applyFill="1" applyBorder="1" applyAlignment="1">
      <alignment horizontal="right" wrapText="1"/>
    </xf>
    <xf numFmtId="0" fontId="27" fillId="9" borderId="53" xfId="0" applyFont="1" applyFill="1" applyBorder="1" applyAlignment="1">
      <alignment wrapText="1"/>
    </xf>
    <xf numFmtId="0" fontId="25" fillId="9" borderId="54" xfId="0" applyFont="1" applyFill="1" applyBorder="1" applyAlignment="1">
      <alignment wrapText="1"/>
    </xf>
    <xf numFmtId="0" fontId="27" fillId="9" borderId="52" xfId="0" applyFont="1" applyFill="1" applyBorder="1" applyAlignment="1">
      <alignment wrapText="1"/>
    </xf>
    <xf numFmtId="0" fontId="27" fillId="9" borderId="47" xfId="0" applyFont="1" applyFill="1" applyBorder="1" applyAlignment="1">
      <alignment horizontal="center" wrapText="1"/>
    </xf>
    <xf numFmtId="0" fontId="27" fillId="9" borderId="47" xfId="0" applyFont="1" applyFill="1" applyBorder="1" applyAlignment="1">
      <alignment horizontal="right" wrapText="1"/>
    </xf>
    <xf numFmtId="0" fontId="24" fillId="12" borderId="48" xfId="0" applyFont="1" applyFill="1" applyBorder="1" applyAlignment="1">
      <alignment horizontal="right" wrapText="1"/>
    </xf>
    <xf numFmtId="0" fontId="24" fillId="9" borderId="54" xfId="0" applyFont="1" applyFill="1" applyBorder="1" applyAlignment="1">
      <alignment horizontal="left" wrapText="1" indent="1"/>
    </xf>
    <xf numFmtId="0" fontId="27" fillId="9" borderId="52" xfId="0" applyFont="1" applyFill="1" applyBorder="1" applyAlignment="1">
      <alignment horizontal="center" wrapText="1"/>
    </xf>
    <xf numFmtId="0" fontId="27" fillId="9" borderId="52" xfId="0" applyFont="1" applyFill="1" applyBorder="1" applyAlignment="1">
      <alignment horizontal="right" wrapText="1"/>
    </xf>
    <xf numFmtId="0" fontId="24" fillId="13" borderId="52" xfId="0" applyFont="1" applyFill="1" applyBorder="1" applyAlignment="1">
      <alignment horizontal="right" wrapText="1"/>
    </xf>
    <xf numFmtId="0" fontId="27" fillId="9" borderId="48" xfId="0" applyFont="1" applyFill="1" applyBorder="1" applyAlignment="1">
      <alignment wrapText="1"/>
    </xf>
    <xf numFmtId="0" fontId="24" fillId="9" borderId="59" xfId="0" applyFont="1" applyFill="1" applyBorder="1" applyAlignment="1">
      <alignment wrapText="1"/>
    </xf>
    <xf numFmtId="0" fontId="24" fillId="9" borderId="60" xfId="0" applyFont="1" applyFill="1" applyBorder="1" applyAlignment="1">
      <alignment wrapText="1"/>
    </xf>
    <xf numFmtId="0" fontId="24" fillId="12" borderId="59" xfId="0" applyFont="1" applyFill="1" applyBorder="1" applyAlignment="1">
      <alignment horizontal="left" wrapText="1" indent="2"/>
    </xf>
    <xf numFmtId="0" fontId="24" fillId="12" borderId="60" xfId="0" applyFont="1" applyFill="1" applyBorder="1" applyAlignment="1">
      <alignment horizontal="left" wrapText="1" indent="2"/>
    </xf>
    <xf numFmtId="0" fontId="27" fillId="12" borderId="61" xfId="0" applyFont="1" applyFill="1" applyBorder="1" applyAlignment="1">
      <alignment horizontal="right" wrapText="1"/>
    </xf>
    <xf numFmtId="0" fontId="27" fillId="12" borderId="62" xfId="0" applyFont="1" applyFill="1" applyBorder="1" applyAlignment="1">
      <alignment horizontal="right" wrapText="1"/>
    </xf>
    <xf numFmtId="0" fontId="24" fillId="12" borderId="64" xfId="0" applyFont="1" applyFill="1" applyBorder="1" applyAlignment="1">
      <alignment horizontal="right" wrapText="1"/>
    </xf>
    <xf numFmtId="0" fontId="27" fillId="9" borderId="55" xfId="0" applyFont="1" applyFill="1" applyBorder="1" applyAlignment="1">
      <alignment wrapText="1"/>
    </xf>
    <xf numFmtId="0" fontId="27" fillId="9" borderId="52" xfId="0" applyFont="1" applyFill="1" applyBorder="1" applyAlignment="1">
      <alignment horizontal="left" wrapText="1" indent="2"/>
    </xf>
    <xf numFmtId="0" fontId="27" fillId="9" borderId="47" xfId="0" applyFont="1" applyFill="1" applyBorder="1" applyAlignment="1">
      <alignment wrapText="1"/>
    </xf>
    <xf numFmtId="0" fontId="27" fillId="9" borderId="55" xfId="0" applyFont="1" applyFill="1" applyBorder="1" applyAlignment="1">
      <alignment horizontal="left" wrapText="1" indent="2"/>
    </xf>
    <xf numFmtId="0" fontId="24" fillId="12" borderId="47" xfId="0" applyFont="1" applyFill="1" applyBorder="1" applyAlignment="1">
      <alignment horizontal="right" wrapText="1"/>
    </xf>
    <xf numFmtId="0" fontId="24" fillId="12" borderId="52" xfId="0" applyFont="1" applyFill="1" applyBorder="1" applyAlignment="1">
      <alignment horizontal="right" wrapText="1"/>
    </xf>
    <xf numFmtId="0" fontId="27" fillId="11" borderId="52" xfId="0" applyFont="1" applyFill="1" applyBorder="1" applyAlignment="1">
      <alignment wrapText="1"/>
    </xf>
    <xf numFmtId="0" fontId="24" fillId="9" borderId="65" xfId="0" applyFont="1" applyFill="1" applyBorder="1" applyAlignment="1">
      <alignment horizontal="left" wrapText="1" indent="2"/>
    </xf>
    <xf numFmtId="0" fontId="24" fillId="9" borderId="66" xfId="0" applyFont="1" applyFill="1" applyBorder="1" applyAlignment="1">
      <alignment horizontal="left" wrapText="1" indent="2"/>
    </xf>
    <xf numFmtId="0" fontId="27" fillId="9" borderId="64" xfId="0" applyFont="1" applyFill="1" applyBorder="1" applyAlignment="1">
      <alignment horizontal="center" wrapText="1"/>
    </xf>
    <xf numFmtId="0" fontId="24" fillId="9" borderId="50" xfId="0" applyFont="1" applyFill="1" applyBorder="1" applyAlignment="1">
      <alignment horizontal="left" wrapText="1" indent="2"/>
    </xf>
    <xf numFmtId="0" fontId="24" fillId="9" borderId="52" xfId="0" applyFont="1" applyFill="1" applyBorder="1" applyAlignment="1">
      <alignment horizontal="left" wrapText="1" indent="2"/>
    </xf>
    <xf numFmtId="0" fontId="27" fillId="9" borderId="49" xfId="0" applyFont="1" applyFill="1" applyBorder="1" applyAlignment="1">
      <alignment horizontal="center" wrapText="1"/>
    </xf>
    <xf numFmtId="0" fontId="24" fillId="9" borderId="45" xfId="0" applyFont="1" applyFill="1" applyBorder="1" applyAlignment="1">
      <alignment horizontal="center" vertical="top" wrapText="1"/>
    </xf>
    <xf numFmtId="0" fontId="24" fillId="9" borderId="46" xfId="0" applyFont="1" applyFill="1" applyBorder="1" applyAlignment="1">
      <alignment horizontal="center" vertical="top" wrapText="1"/>
    </xf>
    <xf numFmtId="0" fontId="24" fillId="9" borderId="47" xfId="0" applyFont="1" applyFill="1" applyBorder="1" applyAlignment="1">
      <alignment horizontal="center" vertical="top" wrapText="1"/>
    </xf>
    <xf numFmtId="0" fontId="24" fillId="9" borderId="67" xfId="0" applyFont="1" applyFill="1" applyBorder="1" applyAlignment="1">
      <alignment horizontal="right" vertical="top" wrapText="1" indent="2"/>
    </xf>
    <xf numFmtId="0" fontId="24" fillId="9" borderId="62" xfId="0" applyFont="1" applyFill="1" applyBorder="1" applyAlignment="1">
      <alignment horizontal="right" vertical="top" wrapText="1" indent="2"/>
    </xf>
    <xf numFmtId="2" fontId="24" fillId="9" borderId="65" xfId="0" applyNumberFormat="1" applyFont="1" applyFill="1" applyBorder="1" applyAlignment="1">
      <alignment horizontal="right" wrapText="1"/>
    </xf>
    <xf numFmtId="2" fontId="24" fillId="9" borderId="66" xfId="0" applyNumberFormat="1" applyFont="1" applyFill="1" applyBorder="1" applyAlignment="1">
      <alignment horizontal="right" wrapText="1"/>
    </xf>
    <xf numFmtId="2" fontId="24" fillId="9" borderId="50" xfId="0" applyNumberFormat="1" applyFont="1" applyFill="1" applyBorder="1" applyAlignment="1">
      <alignment horizontal="right" wrapText="1"/>
    </xf>
    <xf numFmtId="2" fontId="24" fillId="9" borderId="52" xfId="0" applyNumberFormat="1" applyFont="1" applyFill="1" applyBorder="1" applyAlignment="1">
      <alignment horizontal="right" wrapText="1"/>
    </xf>
    <xf numFmtId="2" fontId="24" fillId="9" borderId="59" xfId="0" applyNumberFormat="1" applyFont="1" applyFill="1" applyBorder="1" applyAlignment="1">
      <alignment horizontal="right" wrapText="1"/>
    </xf>
    <xf numFmtId="2" fontId="24" fillId="9" borderId="60" xfId="0" applyNumberFormat="1" applyFont="1" applyFill="1" applyBorder="1" applyAlignment="1">
      <alignment horizontal="right" wrapText="1"/>
    </xf>
    <xf numFmtId="2" fontId="24" fillId="9" borderId="61" xfId="0" applyNumberFormat="1" applyFont="1" applyFill="1" applyBorder="1" applyAlignment="1">
      <alignment horizontal="right" vertical="top" wrapText="1" indent="2"/>
    </xf>
    <xf numFmtId="0" fontId="1" fillId="0" borderId="0" xfId="0" applyFon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4</xdr:row>
      <xdr:rowOff>0</xdr:rowOff>
    </xdr:from>
    <xdr:to>
      <xdr:col>3</xdr:col>
      <xdr:colOff>66675</xdr:colOff>
      <xdr:row>4</xdr:row>
      <xdr:rowOff>104775</xdr:rowOff>
    </xdr:to>
    <xdr:pic>
      <xdr:nvPicPr>
        <xdr:cNvPr id="2049" name="Picture 4" descr="India_Rupee_Symbol_Transparent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828800" y="904875"/>
          <a:ext cx="66675" cy="1047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53"/>
  <sheetViews>
    <sheetView topLeftCell="A19" workbookViewId="0">
      <selection activeCell="U41" sqref="U41"/>
    </sheetView>
  </sheetViews>
  <sheetFormatPr defaultRowHeight="15"/>
  <sheetData>
    <row r="1" spans="1:15" ht="15.75" thickBot="1">
      <c r="A1" s="1"/>
      <c r="B1" s="2"/>
      <c r="C1" s="2"/>
      <c r="D1" s="2"/>
      <c r="E1" s="2"/>
      <c r="F1" s="2"/>
      <c r="G1" s="2"/>
      <c r="H1" s="2"/>
      <c r="I1" s="2"/>
      <c r="J1" s="1"/>
      <c r="K1" s="1"/>
      <c r="L1" s="1"/>
      <c r="M1" s="1"/>
      <c r="N1" s="1"/>
      <c r="O1" s="1"/>
    </row>
    <row r="2" spans="1:15" ht="16.5" thickBot="1">
      <c r="A2" s="3"/>
      <c r="B2" s="25" t="s">
        <v>0</v>
      </c>
      <c r="C2" s="26"/>
      <c r="D2" s="26"/>
      <c r="E2" s="26"/>
      <c r="F2" s="26"/>
      <c r="G2" s="26"/>
      <c r="H2" s="26"/>
      <c r="I2" s="27"/>
      <c r="J2" s="1"/>
      <c r="K2" s="2"/>
      <c r="L2" s="2"/>
      <c r="M2" s="2"/>
      <c r="N2" s="2"/>
      <c r="O2" s="1"/>
    </row>
    <row r="3" spans="1:15" ht="15.75" thickBot="1">
      <c r="A3" s="3"/>
      <c r="B3" s="4" t="s">
        <v>1</v>
      </c>
      <c r="C3" s="4" t="s">
        <v>2</v>
      </c>
      <c r="D3" s="4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3"/>
      <c r="K3" s="6"/>
      <c r="L3" s="7" t="s">
        <v>9</v>
      </c>
      <c r="M3" s="7" t="s">
        <v>10</v>
      </c>
      <c r="N3" s="8" t="s">
        <v>11</v>
      </c>
      <c r="O3" s="1"/>
    </row>
    <row r="4" spans="1:15" ht="15.75" thickBot="1">
      <c r="A4" s="3"/>
      <c r="B4" s="28" t="s">
        <v>12</v>
      </c>
      <c r="C4" s="10">
        <v>1</v>
      </c>
      <c r="D4" s="1"/>
      <c r="E4" s="1"/>
      <c r="F4" s="1"/>
      <c r="G4" s="1"/>
      <c r="H4" s="1"/>
      <c r="I4" s="1"/>
      <c r="J4" s="3"/>
      <c r="K4" s="7" t="s">
        <v>13</v>
      </c>
      <c r="L4" s="11" t="e">
        <v>#REF!</v>
      </c>
      <c r="M4" s="11">
        <v>282.93</v>
      </c>
      <c r="N4" s="12" t="e">
        <v>#REF!</v>
      </c>
      <c r="O4" s="1"/>
    </row>
    <row r="5" spans="1:15" ht="39.75" thickBot="1">
      <c r="A5" s="3"/>
      <c r="B5" s="29"/>
      <c r="C5" s="10">
        <v>2</v>
      </c>
      <c r="D5" s="13" t="s">
        <v>14</v>
      </c>
      <c r="E5" s="14">
        <v>75.900000000000006</v>
      </c>
      <c r="F5" s="14">
        <v>25.9</v>
      </c>
      <c r="G5" s="14">
        <v>50</v>
      </c>
      <c r="H5" s="14">
        <v>0</v>
      </c>
      <c r="I5" s="14">
        <v>0</v>
      </c>
      <c r="J5" s="3"/>
      <c r="K5" s="7" t="s">
        <v>15</v>
      </c>
      <c r="L5" s="11">
        <v>227.9</v>
      </c>
      <c r="M5" s="11">
        <v>52.68</v>
      </c>
      <c r="N5" s="15">
        <v>280.58</v>
      </c>
      <c r="O5" s="1"/>
    </row>
    <row r="6" spans="1:15" ht="27" thickBot="1">
      <c r="A6" s="3"/>
      <c r="B6" s="29"/>
      <c r="C6" s="10">
        <v>3</v>
      </c>
      <c r="D6" s="13" t="s">
        <v>16</v>
      </c>
      <c r="E6" s="14">
        <v>78.3</v>
      </c>
      <c r="F6" s="14">
        <v>60.3</v>
      </c>
      <c r="G6" s="14">
        <v>8</v>
      </c>
      <c r="H6" s="14">
        <v>8</v>
      </c>
      <c r="I6" s="14">
        <v>2</v>
      </c>
      <c r="J6" s="3"/>
      <c r="K6" s="7" t="s">
        <v>17</v>
      </c>
      <c r="L6" s="11">
        <v>90.32</v>
      </c>
      <c r="M6" s="11">
        <v>52.68</v>
      </c>
      <c r="N6" s="15">
        <v>143</v>
      </c>
      <c r="O6" s="1"/>
    </row>
    <row r="7" spans="1:15" ht="27" thickBot="1">
      <c r="A7" s="3"/>
      <c r="B7" s="29"/>
      <c r="C7" s="10">
        <v>4</v>
      </c>
      <c r="D7" s="13" t="s">
        <v>18</v>
      </c>
      <c r="E7" s="14">
        <v>101.86</v>
      </c>
      <c r="F7" s="14">
        <v>75.819999999999993</v>
      </c>
      <c r="G7" s="14">
        <v>15</v>
      </c>
      <c r="H7" s="14">
        <v>9.1199999999999992</v>
      </c>
      <c r="I7" s="14">
        <v>1.92</v>
      </c>
      <c r="J7" s="3"/>
      <c r="K7" s="16" t="s">
        <v>11</v>
      </c>
      <c r="L7" s="16" t="e">
        <v>#REF!</v>
      </c>
      <c r="M7" s="16">
        <v>388.29</v>
      </c>
      <c r="N7" s="16" t="e">
        <v>#REF!</v>
      </c>
      <c r="O7" s="1"/>
    </row>
    <row r="8" spans="1:15" ht="27" thickBot="1">
      <c r="A8" s="3"/>
      <c r="B8" s="29"/>
      <c r="C8" s="10">
        <v>5</v>
      </c>
      <c r="D8" s="13" t="s">
        <v>19</v>
      </c>
      <c r="E8" s="14">
        <v>5</v>
      </c>
      <c r="F8" s="14">
        <v>3</v>
      </c>
      <c r="G8" s="14">
        <v>1</v>
      </c>
      <c r="H8" s="14">
        <v>0.5</v>
      </c>
      <c r="I8" s="14">
        <v>0.5</v>
      </c>
      <c r="J8" s="1"/>
      <c r="K8" s="1"/>
      <c r="L8" s="1"/>
      <c r="M8" s="1"/>
      <c r="N8" s="1"/>
      <c r="O8" s="1"/>
    </row>
    <row r="9" spans="1:15" ht="27" thickBot="1">
      <c r="A9" s="3"/>
      <c r="B9" s="29"/>
      <c r="C9" s="10">
        <v>6</v>
      </c>
      <c r="D9" s="13" t="s">
        <v>20</v>
      </c>
      <c r="E9" s="14">
        <v>6.2</v>
      </c>
      <c r="F9" s="14">
        <v>5</v>
      </c>
      <c r="G9" s="14">
        <v>0.4</v>
      </c>
      <c r="H9" s="14">
        <v>0.4</v>
      </c>
      <c r="I9" s="14">
        <v>0.4</v>
      </c>
      <c r="J9" s="1"/>
      <c r="K9" s="1"/>
      <c r="L9" s="1"/>
      <c r="M9" s="1"/>
      <c r="N9" s="1"/>
      <c r="O9" s="1"/>
    </row>
    <row r="10" spans="1:15" ht="16.5" thickBot="1">
      <c r="A10" s="3"/>
      <c r="B10" s="29"/>
      <c r="C10" s="6"/>
      <c r="D10" s="13" t="s">
        <v>21</v>
      </c>
      <c r="E10" s="14">
        <v>10.199999999999999</v>
      </c>
      <c r="F10" s="14">
        <v>8.5</v>
      </c>
      <c r="G10" s="14">
        <v>1</v>
      </c>
      <c r="H10" s="14">
        <v>0.5</v>
      </c>
      <c r="I10" s="14">
        <v>0.2</v>
      </c>
      <c r="J10" s="1"/>
      <c r="K10" s="1"/>
      <c r="L10" s="1"/>
      <c r="M10" s="1"/>
      <c r="N10" s="1"/>
      <c r="O10" s="1"/>
    </row>
    <row r="11" spans="1:15" ht="61.5" thickBot="1">
      <c r="A11" s="3"/>
      <c r="B11" s="29"/>
      <c r="C11" s="10"/>
      <c r="D11" s="17" t="s">
        <v>22</v>
      </c>
      <c r="E11" s="18">
        <v>277.45999999999998</v>
      </c>
      <c r="F11" s="18">
        <v>178.52</v>
      </c>
      <c r="G11" s="18">
        <v>75.400000000000006</v>
      </c>
      <c r="H11" s="18">
        <v>18.52</v>
      </c>
      <c r="I11" s="18">
        <v>5.0199999999999996</v>
      </c>
      <c r="J11" s="1"/>
      <c r="K11" s="1"/>
      <c r="L11" s="1"/>
      <c r="M11" s="1"/>
      <c r="N11" s="1"/>
      <c r="O11" s="1"/>
    </row>
    <row r="12" spans="1:15" ht="65.25" thickBot="1">
      <c r="A12" s="3"/>
      <c r="B12" s="29"/>
      <c r="C12" s="10">
        <v>7</v>
      </c>
      <c r="D12" s="13" t="s">
        <v>23</v>
      </c>
      <c r="E12" s="14">
        <v>70.84</v>
      </c>
      <c r="F12" s="14">
        <v>70.84</v>
      </c>
      <c r="G12" s="14">
        <v>0</v>
      </c>
      <c r="H12" s="14">
        <v>0</v>
      </c>
      <c r="I12" s="14">
        <v>0</v>
      </c>
      <c r="J12" s="1"/>
      <c r="K12" s="1"/>
      <c r="L12" s="1"/>
      <c r="M12" s="1"/>
      <c r="N12" s="1"/>
      <c r="O12" s="1"/>
    </row>
    <row r="13" spans="1:15" ht="39.75" thickBot="1">
      <c r="A13" s="3"/>
      <c r="B13" s="29"/>
      <c r="C13" s="10">
        <v>8</v>
      </c>
      <c r="D13" s="13" t="s">
        <v>24</v>
      </c>
      <c r="E13" s="14">
        <v>9.7200000000000006</v>
      </c>
      <c r="F13" s="14">
        <v>9.7200000000000006</v>
      </c>
      <c r="G13" s="14">
        <v>0</v>
      </c>
      <c r="H13" s="14">
        <v>0</v>
      </c>
      <c r="I13" s="14">
        <v>0</v>
      </c>
      <c r="J13" s="1"/>
      <c r="K13" s="1"/>
      <c r="L13" s="1"/>
      <c r="M13" s="1"/>
      <c r="N13" s="1"/>
      <c r="O13" s="1"/>
    </row>
    <row r="14" spans="1:15" ht="61.5" thickBot="1">
      <c r="A14" s="3"/>
      <c r="B14" s="30"/>
      <c r="C14" s="6"/>
      <c r="D14" s="17" t="s">
        <v>25</v>
      </c>
      <c r="E14" s="18">
        <v>80.56</v>
      </c>
      <c r="F14" s="18">
        <v>80.56</v>
      </c>
      <c r="G14" s="19">
        <v>0</v>
      </c>
      <c r="H14" s="19">
        <v>0</v>
      </c>
      <c r="I14" s="19">
        <v>0</v>
      </c>
      <c r="J14" s="1"/>
      <c r="K14" s="1"/>
      <c r="L14" s="1"/>
      <c r="M14" s="1"/>
      <c r="N14" s="1"/>
      <c r="O14" s="1"/>
    </row>
    <row r="15" spans="1:15" ht="65.25" thickBot="1">
      <c r="A15" s="3"/>
      <c r="B15" s="28" t="s">
        <v>26</v>
      </c>
      <c r="C15" s="6"/>
      <c r="D15" s="13" t="s">
        <v>23</v>
      </c>
      <c r="E15" s="20">
        <v>159.41</v>
      </c>
      <c r="F15" s="21">
        <v>159.41</v>
      </c>
      <c r="G15" s="21">
        <v>0</v>
      </c>
      <c r="H15" s="21">
        <v>0</v>
      </c>
      <c r="I15" s="21">
        <v>0</v>
      </c>
      <c r="J15" s="1"/>
      <c r="K15" s="1"/>
      <c r="L15" s="1"/>
      <c r="M15" s="1"/>
      <c r="N15" s="1"/>
      <c r="O15" s="1"/>
    </row>
    <row r="16" spans="1:15" ht="39.75" thickBot="1">
      <c r="A16" s="3"/>
      <c r="B16" s="29"/>
      <c r="C16" s="6"/>
      <c r="D16" s="13" t="s">
        <v>24</v>
      </c>
      <c r="E16" s="20">
        <v>42.96</v>
      </c>
      <c r="F16" s="21">
        <v>42.96</v>
      </c>
      <c r="G16" s="21">
        <v>0</v>
      </c>
      <c r="H16" s="21">
        <v>0</v>
      </c>
      <c r="I16" s="21">
        <v>0</v>
      </c>
      <c r="J16" s="1"/>
      <c r="K16" s="1"/>
      <c r="L16" s="1"/>
      <c r="M16" s="1"/>
      <c r="N16" s="1"/>
      <c r="O16" s="1"/>
    </row>
    <row r="17" spans="1:15" ht="40.5" thickBot="1">
      <c r="A17" s="3"/>
      <c r="B17" s="30"/>
      <c r="C17" s="6"/>
      <c r="D17" s="22" t="s">
        <v>27</v>
      </c>
      <c r="E17" s="18">
        <v>202.37</v>
      </c>
      <c r="F17" s="18">
        <v>202.37</v>
      </c>
      <c r="G17" s="18">
        <v>0</v>
      </c>
      <c r="H17" s="18">
        <v>0</v>
      </c>
      <c r="I17" s="18">
        <v>0</v>
      </c>
      <c r="J17" s="1"/>
      <c r="K17" s="1"/>
      <c r="L17" s="1"/>
      <c r="M17" s="1"/>
      <c r="N17" s="1"/>
      <c r="O17" s="1"/>
    </row>
    <row r="18" spans="1:15" ht="15.75" thickBot="1">
      <c r="A18" s="1"/>
      <c r="B18" s="2"/>
      <c r="C18" s="2"/>
      <c r="D18" s="2"/>
      <c r="E18" s="2"/>
      <c r="F18" s="2"/>
      <c r="G18" s="2"/>
      <c r="H18" s="2"/>
      <c r="I18" s="2"/>
      <c r="J18" s="1"/>
      <c r="K18" s="1"/>
      <c r="L18" s="1"/>
      <c r="M18" s="1"/>
      <c r="N18" s="1"/>
      <c r="O18" s="1"/>
    </row>
    <row r="19" spans="1:15" ht="16.5" thickBot="1">
      <c r="A19" s="3"/>
      <c r="B19" s="25" t="s">
        <v>28</v>
      </c>
      <c r="C19" s="26"/>
      <c r="D19" s="26"/>
      <c r="E19" s="26"/>
      <c r="F19" s="26"/>
      <c r="G19" s="26"/>
      <c r="H19" s="26"/>
      <c r="I19" s="27"/>
      <c r="J19" s="1"/>
      <c r="K19" s="1"/>
      <c r="L19" s="1"/>
      <c r="M19" s="1"/>
      <c r="N19" s="1"/>
      <c r="O19" s="1"/>
    </row>
    <row r="20" spans="1:15" ht="15.75" thickBot="1">
      <c r="A20" s="3"/>
      <c r="B20" s="4" t="s">
        <v>1</v>
      </c>
      <c r="C20" s="4" t="s">
        <v>2</v>
      </c>
      <c r="D20" s="4" t="s">
        <v>3</v>
      </c>
      <c r="E20" s="5" t="s">
        <v>4</v>
      </c>
      <c r="F20" s="5" t="s">
        <v>5</v>
      </c>
      <c r="G20" s="5" t="s">
        <v>6</v>
      </c>
      <c r="H20" s="5" t="s">
        <v>7</v>
      </c>
      <c r="I20" s="5" t="s">
        <v>8</v>
      </c>
      <c r="J20" s="1"/>
      <c r="K20" s="1"/>
      <c r="L20" s="1"/>
      <c r="M20" s="1"/>
      <c r="N20" s="1"/>
      <c r="O20" s="1"/>
    </row>
    <row r="21" spans="1:15" ht="39.75" thickBot="1">
      <c r="A21" s="3"/>
      <c r="B21" s="28" t="s">
        <v>12</v>
      </c>
      <c r="C21" s="10">
        <v>1</v>
      </c>
      <c r="D21" s="13" t="s">
        <v>14</v>
      </c>
      <c r="E21" s="14">
        <v>3.94</v>
      </c>
      <c r="F21" s="14">
        <v>3.94</v>
      </c>
      <c r="G21" s="14">
        <v>0</v>
      </c>
      <c r="H21" s="14">
        <v>0</v>
      </c>
      <c r="I21" s="14">
        <v>0</v>
      </c>
      <c r="J21" s="1"/>
      <c r="K21" s="1"/>
      <c r="L21" s="1"/>
      <c r="M21" s="1"/>
      <c r="N21" s="1"/>
      <c r="O21" s="1"/>
    </row>
    <row r="22" spans="1:15" ht="27" thickBot="1">
      <c r="A22" s="3"/>
      <c r="B22" s="29"/>
      <c r="C22" s="10">
        <v>2</v>
      </c>
      <c r="D22" s="13" t="s">
        <v>16</v>
      </c>
      <c r="E22" s="14">
        <v>81</v>
      </c>
      <c r="F22" s="14">
        <v>68</v>
      </c>
      <c r="G22" s="14">
        <v>8</v>
      </c>
      <c r="H22" s="14">
        <v>4</v>
      </c>
      <c r="I22" s="14">
        <v>1</v>
      </c>
      <c r="J22" s="1"/>
      <c r="K22" s="1"/>
      <c r="L22" s="1"/>
      <c r="M22" s="1"/>
      <c r="N22" s="1"/>
      <c r="O22" s="1"/>
    </row>
    <row r="23" spans="1:15" ht="27" thickBot="1">
      <c r="A23" s="3"/>
      <c r="B23" s="29"/>
      <c r="C23" s="10">
        <v>3</v>
      </c>
      <c r="D23" s="13" t="s">
        <v>18</v>
      </c>
      <c r="E23" s="14">
        <v>122.27</v>
      </c>
      <c r="F23" s="14">
        <v>95.99</v>
      </c>
      <c r="G23" s="14">
        <v>15</v>
      </c>
      <c r="H23" s="14">
        <v>9.1199999999999992</v>
      </c>
      <c r="I23" s="14">
        <v>2.16</v>
      </c>
      <c r="J23" s="1"/>
      <c r="K23" s="1"/>
      <c r="L23" s="1"/>
      <c r="M23" s="1"/>
      <c r="N23" s="1"/>
      <c r="O23" s="1"/>
    </row>
    <row r="24" spans="1:15" ht="27" thickBot="1">
      <c r="A24" s="3"/>
      <c r="B24" s="29"/>
      <c r="C24" s="10">
        <v>4</v>
      </c>
      <c r="D24" s="13" t="s">
        <v>19</v>
      </c>
      <c r="E24" s="14">
        <v>7</v>
      </c>
      <c r="F24" s="14">
        <v>5</v>
      </c>
      <c r="G24" s="14">
        <v>1</v>
      </c>
      <c r="H24" s="14">
        <v>0.5</v>
      </c>
      <c r="I24" s="14">
        <v>0.5</v>
      </c>
      <c r="J24" s="1"/>
      <c r="K24" s="1"/>
      <c r="L24" s="1"/>
      <c r="M24" s="1"/>
      <c r="N24" s="1"/>
      <c r="O24" s="1"/>
    </row>
    <row r="25" spans="1:15" ht="27" thickBot="1">
      <c r="A25" s="3"/>
      <c r="B25" s="29"/>
      <c r="C25" s="10">
        <v>5</v>
      </c>
      <c r="D25" s="13" t="s">
        <v>20</v>
      </c>
      <c r="E25" s="14">
        <v>3.9</v>
      </c>
      <c r="F25" s="14">
        <v>3</v>
      </c>
      <c r="G25" s="14">
        <v>0.3</v>
      </c>
      <c r="H25" s="14">
        <v>0.3</v>
      </c>
      <c r="I25" s="14">
        <v>0.3</v>
      </c>
      <c r="J25" s="1"/>
      <c r="K25" s="1"/>
      <c r="L25" s="1"/>
      <c r="M25" s="1"/>
      <c r="N25" s="1"/>
      <c r="O25" s="1"/>
    </row>
    <row r="26" spans="1:15" ht="16.5" thickBot="1">
      <c r="A26" s="3"/>
      <c r="B26" s="29"/>
      <c r="C26" s="10">
        <v>6</v>
      </c>
      <c r="D26" s="13" t="s">
        <v>21</v>
      </c>
      <c r="E26" s="14">
        <v>9.8000000000000007</v>
      </c>
      <c r="F26" s="14">
        <v>8.8000000000000007</v>
      </c>
      <c r="G26" s="14">
        <v>0.5</v>
      </c>
      <c r="H26" s="14">
        <v>0.3</v>
      </c>
      <c r="I26" s="14">
        <v>0.2</v>
      </c>
      <c r="J26" s="1"/>
      <c r="K26" s="1"/>
      <c r="L26" s="1"/>
      <c r="M26" s="1"/>
      <c r="N26" s="1"/>
      <c r="O26" s="1"/>
    </row>
    <row r="27" spans="1:15" ht="61.5" thickBot="1">
      <c r="A27" s="3"/>
      <c r="B27" s="29"/>
      <c r="C27" s="6"/>
      <c r="D27" s="17" t="s">
        <v>22</v>
      </c>
      <c r="E27" s="18">
        <v>227.9</v>
      </c>
      <c r="F27" s="18">
        <v>184.72</v>
      </c>
      <c r="G27" s="18">
        <v>24.8</v>
      </c>
      <c r="H27" s="18">
        <v>14.22</v>
      </c>
      <c r="I27" s="18">
        <v>4.16</v>
      </c>
      <c r="J27" s="1"/>
      <c r="K27" s="1"/>
      <c r="L27" s="1"/>
      <c r="M27" s="1"/>
      <c r="N27" s="1"/>
      <c r="O27" s="1"/>
    </row>
    <row r="28" spans="1:15" ht="27" thickBot="1">
      <c r="A28" s="3"/>
      <c r="B28" s="29"/>
      <c r="C28" s="10">
        <v>7</v>
      </c>
      <c r="D28" s="13" t="s">
        <v>29</v>
      </c>
      <c r="E28" s="20">
        <v>0</v>
      </c>
      <c r="F28" s="14">
        <v>0</v>
      </c>
      <c r="G28" s="14">
        <v>0</v>
      </c>
      <c r="H28" s="14">
        <v>0</v>
      </c>
      <c r="I28" s="14">
        <v>0</v>
      </c>
      <c r="J28" s="1"/>
      <c r="K28" s="1"/>
      <c r="L28" s="1"/>
      <c r="M28" s="1"/>
      <c r="N28" s="1"/>
      <c r="O28" s="1"/>
    </row>
    <row r="29" spans="1:15" ht="39.75" thickBot="1">
      <c r="A29" s="3"/>
      <c r="B29" s="29"/>
      <c r="C29" s="10">
        <v>8</v>
      </c>
      <c r="D29" s="13" t="s">
        <v>24</v>
      </c>
      <c r="E29" s="20">
        <v>9.7200000000000006</v>
      </c>
      <c r="F29" s="14">
        <v>9.7200000000000006</v>
      </c>
      <c r="G29" s="14">
        <v>0</v>
      </c>
      <c r="H29" s="14">
        <v>0</v>
      </c>
      <c r="I29" s="14">
        <v>0</v>
      </c>
      <c r="J29" s="1"/>
      <c r="K29" s="1"/>
      <c r="L29" s="1"/>
      <c r="M29" s="1"/>
      <c r="N29" s="1"/>
      <c r="O29" s="1"/>
    </row>
    <row r="30" spans="1:15" ht="61.5" thickBot="1">
      <c r="A30" s="3"/>
      <c r="B30" s="31"/>
      <c r="C30" s="6"/>
      <c r="D30" s="17" t="s">
        <v>25</v>
      </c>
      <c r="E30" s="18">
        <v>9.7200000000000006</v>
      </c>
      <c r="F30" s="18">
        <v>9.7200000000000006</v>
      </c>
      <c r="G30" s="18">
        <v>0</v>
      </c>
      <c r="H30" s="18">
        <v>0</v>
      </c>
      <c r="I30" s="18">
        <v>0</v>
      </c>
      <c r="J30" s="1"/>
      <c r="K30" s="1"/>
      <c r="L30" s="1"/>
      <c r="M30" s="1"/>
      <c r="N30" s="1"/>
      <c r="O30" s="1"/>
    </row>
    <row r="31" spans="1:15" ht="65.25" thickBot="1">
      <c r="A31" s="3"/>
      <c r="B31" s="32" t="s">
        <v>26</v>
      </c>
      <c r="C31" s="6"/>
      <c r="D31" s="13" t="s">
        <v>23</v>
      </c>
      <c r="E31" s="20">
        <v>0</v>
      </c>
      <c r="F31" s="21">
        <v>0</v>
      </c>
      <c r="G31" s="21">
        <v>0</v>
      </c>
      <c r="H31" s="21">
        <v>0</v>
      </c>
      <c r="I31" s="21">
        <v>0</v>
      </c>
      <c r="J31" s="1"/>
      <c r="K31" s="1"/>
      <c r="L31" s="1"/>
      <c r="M31" s="1"/>
      <c r="N31" s="1"/>
      <c r="O31" s="1"/>
    </row>
    <row r="32" spans="1:15" ht="39.75" thickBot="1">
      <c r="A32" s="3"/>
      <c r="B32" s="29"/>
      <c r="C32" s="6"/>
      <c r="D32" s="13" t="s">
        <v>24</v>
      </c>
      <c r="E32" s="20">
        <v>42.96</v>
      </c>
      <c r="F32" s="21">
        <v>42.96</v>
      </c>
      <c r="G32" s="14">
        <v>0</v>
      </c>
      <c r="H32" s="21">
        <v>0</v>
      </c>
      <c r="I32" s="14">
        <v>0</v>
      </c>
      <c r="J32" s="1"/>
      <c r="K32" s="1"/>
      <c r="L32" s="1"/>
      <c r="M32" s="1"/>
      <c r="N32" s="1"/>
      <c r="O32" s="1"/>
    </row>
    <row r="33" spans="1:15" ht="40.5" thickBot="1">
      <c r="A33" s="3"/>
      <c r="B33" s="30"/>
      <c r="C33" s="6"/>
      <c r="D33" s="22" t="s">
        <v>27</v>
      </c>
      <c r="E33" s="18">
        <v>42.96</v>
      </c>
      <c r="F33" s="18">
        <v>42.96</v>
      </c>
      <c r="G33" s="18">
        <v>0</v>
      </c>
      <c r="H33" s="18">
        <v>0</v>
      </c>
      <c r="I33" s="18">
        <v>0</v>
      </c>
      <c r="J33" s="1"/>
      <c r="K33" s="1"/>
      <c r="L33" s="1"/>
      <c r="M33" s="1"/>
      <c r="N33" s="1"/>
      <c r="O33" s="1"/>
    </row>
    <row r="34" spans="1:15" ht="15.75" thickBot="1">
      <c r="A34" s="1"/>
      <c r="B34" s="2"/>
      <c r="C34" s="2"/>
      <c r="D34" s="2"/>
      <c r="E34" s="2"/>
      <c r="F34" s="2"/>
      <c r="G34" s="2"/>
      <c r="H34" s="2"/>
      <c r="I34" s="2"/>
      <c r="J34" s="1"/>
      <c r="K34" s="1"/>
      <c r="L34" s="1"/>
      <c r="M34" s="1"/>
      <c r="N34" s="1"/>
      <c r="O34" s="1"/>
    </row>
    <row r="35" spans="1:15" ht="16.5" thickBot="1">
      <c r="A35" s="3"/>
      <c r="B35" s="25" t="s">
        <v>30</v>
      </c>
      <c r="C35" s="26"/>
      <c r="D35" s="26"/>
      <c r="E35" s="26"/>
      <c r="F35" s="26"/>
      <c r="G35" s="26"/>
      <c r="H35" s="26"/>
      <c r="I35" s="27"/>
      <c r="J35" s="1"/>
      <c r="K35" s="1"/>
      <c r="L35" s="1"/>
      <c r="M35" s="1"/>
      <c r="N35" s="1"/>
      <c r="O35" s="1"/>
    </row>
    <row r="36" spans="1:15" ht="15.75" thickBot="1">
      <c r="A36" s="3"/>
      <c r="B36" s="4" t="s">
        <v>1</v>
      </c>
      <c r="C36" s="4" t="s">
        <v>2</v>
      </c>
      <c r="D36" s="4" t="s">
        <v>3</v>
      </c>
      <c r="E36" s="5" t="s">
        <v>4</v>
      </c>
      <c r="F36" s="5" t="s">
        <v>5</v>
      </c>
      <c r="G36" s="5" t="s">
        <v>6</v>
      </c>
      <c r="H36" s="5" t="s">
        <v>7</v>
      </c>
      <c r="I36" s="5" t="s">
        <v>8</v>
      </c>
      <c r="J36" s="1"/>
      <c r="K36" s="1"/>
      <c r="L36" s="1"/>
      <c r="M36" s="1"/>
      <c r="N36" s="1"/>
      <c r="O36" s="1"/>
    </row>
    <row r="37" spans="1:15" ht="39.75" thickBot="1">
      <c r="A37" s="3"/>
      <c r="B37" s="28" t="s">
        <v>31</v>
      </c>
      <c r="C37" s="10">
        <v>1</v>
      </c>
      <c r="D37" s="13" t="s">
        <v>14</v>
      </c>
      <c r="E37" s="14">
        <v>2</v>
      </c>
      <c r="F37" s="14">
        <v>2</v>
      </c>
      <c r="G37" s="14">
        <v>0</v>
      </c>
      <c r="H37" s="14">
        <v>0</v>
      </c>
      <c r="I37" s="14">
        <v>0</v>
      </c>
      <c r="J37" s="1"/>
      <c r="K37" s="1"/>
      <c r="L37" s="1"/>
      <c r="M37" s="1"/>
      <c r="N37" s="1"/>
      <c r="O37" s="1"/>
    </row>
    <row r="38" spans="1:15" ht="27" thickBot="1">
      <c r="A38" s="3"/>
      <c r="B38" s="29"/>
      <c r="C38" s="10">
        <v>2</v>
      </c>
      <c r="D38" s="13" t="s">
        <v>16</v>
      </c>
      <c r="E38" s="14">
        <v>3.69</v>
      </c>
      <c r="F38" s="14">
        <v>0</v>
      </c>
      <c r="G38" s="14">
        <v>3.69</v>
      </c>
      <c r="H38" s="14">
        <v>0</v>
      </c>
      <c r="I38" s="14">
        <v>0</v>
      </c>
      <c r="J38" s="1"/>
      <c r="K38" s="1"/>
      <c r="L38" s="1"/>
      <c r="M38" s="1"/>
      <c r="N38" s="1"/>
      <c r="O38" s="1"/>
    </row>
    <row r="39" spans="1:15" ht="27" thickBot="1">
      <c r="A39" s="3"/>
      <c r="B39" s="29"/>
      <c r="C39" s="10">
        <v>3</v>
      </c>
      <c r="D39" s="13" t="s">
        <v>18</v>
      </c>
      <c r="E39" s="14">
        <v>71.63</v>
      </c>
      <c r="F39" s="14">
        <v>58.07</v>
      </c>
      <c r="G39" s="14">
        <v>7.5</v>
      </c>
      <c r="H39" s="14">
        <v>4.92</v>
      </c>
      <c r="I39" s="14">
        <v>1.1399999999999999</v>
      </c>
      <c r="J39" s="1"/>
      <c r="K39" s="1"/>
      <c r="L39" s="1"/>
      <c r="M39" s="1"/>
      <c r="N39" s="1"/>
      <c r="O39" s="1"/>
    </row>
    <row r="40" spans="1:15" ht="27" thickBot="1">
      <c r="A40" s="3"/>
      <c r="B40" s="29"/>
      <c r="C40" s="10">
        <v>4</v>
      </c>
      <c r="D40" s="13" t="s">
        <v>19</v>
      </c>
      <c r="E40" s="14">
        <v>6</v>
      </c>
      <c r="F40" s="14">
        <v>4</v>
      </c>
      <c r="G40" s="14">
        <v>1</v>
      </c>
      <c r="H40" s="14">
        <v>0.5</v>
      </c>
      <c r="I40" s="14">
        <v>0.5</v>
      </c>
      <c r="J40" s="1"/>
      <c r="K40" s="1"/>
      <c r="L40" s="1"/>
      <c r="M40" s="1"/>
      <c r="N40" s="1"/>
      <c r="O40" s="1"/>
    </row>
    <row r="41" spans="1:15" ht="27" thickBot="1">
      <c r="A41" s="3"/>
      <c r="B41" s="29"/>
      <c r="C41" s="10">
        <v>5</v>
      </c>
      <c r="D41" s="13" t="s">
        <v>20</v>
      </c>
      <c r="E41" s="14">
        <v>2.9</v>
      </c>
      <c r="F41" s="14">
        <v>2</v>
      </c>
      <c r="G41" s="14">
        <v>0.3</v>
      </c>
      <c r="H41" s="14">
        <v>0.3</v>
      </c>
      <c r="I41" s="14">
        <v>0.3</v>
      </c>
      <c r="J41" s="1"/>
      <c r="K41" s="1"/>
      <c r="L41" s="1"/>
      <c r="M41" s="1"/>
      <c r="N41" s="1"/>
      <c r="O41" s="1"/>
    </row>
    <row r="42" spans="1:15" ht="16.5" thickBot="1">
      <c r="A42" s="3"/>
      <c r="B42" s="29"/>
      <c r="C42" s="10">
        <v>6</v>
      </c>
      <c r="D42" s="13" t="s">
        <v>21</v>
      </c>
      <c r="E42" s="14">
        <v>4.0999999999999996</v>
      </c>
      <c r="F42" s="14">
        <v>3.3</v>
      </c>
      <c r="G42" s="14">
        <v>0.5</v>
      </c>
      <c r="H42" s="14">
        <v>0.2</v>
      </c>
      <c r="I42" s="14">
        <v>0.1</v>
      </c>
      <c r="J42" s="1"/>
      <c r="K42" s="1"/>
      <c r="L42" s="1"/>
      <c r="M42" s="1"/>
      <c r="N42" s="1"/>
      <c r="O42" s="1"/>
    </row>
    <row r="43" spans="1:15" ht="61.5" thickBot="1">
      <c r="A43" s="3"/>
      <c r="B43" s="29"/>
      <c r="C43" s="6"/>
      <c r="D43" s="17" t="s">
        <v>32</v>
      </c>
      <c r="E43" s="18">
        <v>90.32</v>
      </c>
      <c r="F43" s="18">
        <v>69.37</v>
      </c>
      <c r="G43" s="18">
        <v>12.99</v>
      </c>
      <c r="H43" s="18">
        <v>5.92</v>
      </c>
      <c r="I43" s="18">
        <v>2.04</v>
      </c>
      <c r="J43" s="1"/>
      <c r="K43" s="1"/>
      <c r="L43" s="1"/>
      <c r="M43" s="1"/>
      <c r="N43" s="1"/>
      <c r="O43" s="1"/>
    </row>
    <row r="44" spans="1:15" ht="65.25" thickBot="1">
      <c r="A44" s="3"/>
      <c r="B44" s="29"/>
      <c r="C44" s="10">
        <v>7</v>
      </c>
      <c r="D44" s="13" t="s">
        <v>23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"/>
      <c r="K44" s="1"/>
      <c r="L44" s="1"/>
      <c r="M44" s="1"/>
      <c r="N44" s="1"/>
      <c r="O44" s="1"/>
    </row>
    <row r="45" spans="1:15" ht="39.75" thickBot="1">
      <c r="A45" s="3"/>
      <c r="B45" s="29"/>
      <c r="C45" s="10">
        <v>8</v>
      </c>
      <c r="D45" s="13" t="s">
        <v>24</v>
      </c>
      <c r="E45" s="14">
        <v>9.7200000000000006</v>
      </c>
      <c r="F45" s="14">
        <v>9.7200000000000006</v>
      </c>
      <c r="G45" s="14">
        <v>0</v>
      </c>
      <c r="H45" s="14">
        <v>0</v>
      </c>
      <c r="I45" s="14">
        <v>0</v>
      </c>
      <c r="J45" s="1"/>
      <c r="K45" s="1"/>
      <c r="L45" s="1"/>
      <c r="M45" s="1"/>
      <c r="N45" s="1"/>
      <c r="O45" s="1"/>
    </row>
    <row r="46" spans="1:15" ht="76.5" thickBot="1">
      <c r="A46" s="3"/>
      <c r="B46" s="31"/>
      <c r="C46" s="6"/>
      <c r="D46" s="17" t="s">
        <v>33</v>
      </c>
      <c r="E46" s="18">
        <v>9.7200000000000006</v>
      </c>
      <c r="F46" s="18">
        <v>9.7200000000000006</v>
      </c>
      <c r="G46" s="23">
        <v>0</v>
      </c>
      <c r="H46" s="23">
        <v>0</v>
      </c>
      <c r="I46" s="23">
        <v>0</v>
      </c>
      <c r="J46" s="1"/>
      <c r="K46" s="1"/>
      <c r="L46" s="1"/>
      <c r="M46" s="1"/>
      <c r="N46" s="1"/>
      <c r="O46" s="1"/>
    </row>
    <row r="47" spans="1:15" ht="65.25" thickBot="1">
      <c r="A47" s="3"/>
      <c r="B47" s="32" t="s">
        <v>26</v>
      </c>
      <c r="C47" s="6"/>
      <c r="D47" s="13" t="s">
        <v>23</v>
      </c>
      <c r="E47" s="14">
        <v>0</v>
      </c>
      <c r="F47" s="14">
        <v>0</v>
      </c>
      <c r="G47" s="14">
        <v>0</v>
      </c>
      <c r="H47" s="14">
        <v>0</v>
      </c>
      <c r="I47" s="14">
        <v>0</v>
      </c>
      <c r="J47" s="1"/>
      <c r="K47" s="1"/>
      <c r="L47" s="1"/>
      <c r="M47" s="1"/>
      <c r="N47" s="1"/>
      <c r="O47" s="1"/>
    </row>
    <row r="48" spans="1:15" ht="39.75" thickBot="1">
      <c r="A48" s="3"/>
      <c r="B48" s="29"/>
      <c r="C48" s="6"/>
      <c r="D48" s="13" t="s">
        <v>24</v>
      </c>
      <c r="E48" s="14">
        <v>42.96</v>
      </c>
      <c r="F48" s="24">
        <v>42.96</v>
      </c>
      <c r="G48" s="14">
        <v>0</v>
      </c>
      <c r="H48" s="14">
        <v>0</v>
      </c>
      <c r="I48" s="14">
        <v>0</v>
      </c>
      <c r="J48" s="1"/>
      <c r="K48" s="1"/>
      <c r="L48" s="1"/>
      <c r="M48" s="1"/>
      <c r="N48" s="1"/>
      <c r="O48" s="1"/>
    </row>
    <row r="49" spans="1:15" ht="40.5" thickBot="1">
      <c r="A49" s="3"/>
      <c r="B49" s="30"/>
      <c r="C49" s="6"/>
      <c r="D49" s="22" t="s">
        <v>27</v>
      </c>
      <c r="E49" s="18">
        <v>42.96</v>
      </c>
      <c r="F49" s="18">
        <v>42.96</v>
      </c>
      <c r="G49" s="18">
        <v>0</v>
      </c>
      <c r="H49" s="18">
        <v>0</v>
      </c>
      <c r="I49" s="18">
        <v>0</v>
      </c>
      <c r="J49" s="1"/>
      <c r="K49" s="1"/>
      <c r="L49" s="1"/>
      <c r="M49" s="1"/>
      <c r="N49" s="1"/>
      <c r="O49" s="1"/>
    </row>
    <row r="50" spans="1:15" ht="15.75" thickBo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  <row r="51" spans="1:15" ht="15.75" thickBo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1:15" ht="15.75" thickBo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</row>
    <row r="53" spans="1:15" ht="15.75" thickBo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</row>
  </sheetData>
  <mergeCells count="9">
    <mergeCell ref="B35:I35"/>
    <mergeCell ref="B37:B46"/>
    <mergeCell ref="B47:B49"/>
    <mergeCell ref="B2:I2"/>
    <mergeCell ref="B4:B14"/>
    <mergeCell ref="B15:B17"/>
    <mergeCell ref="B19:I19"/>
    <mergeCell ref="B21:B30"/>
    <mergeCell ref="B31:B3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R21"/>
  <sheetViews>
    <sheetView workbookViewId="0">
      <selection activeCell="M14" sqref="M14"/>
    </sheetView>
  </sheetViews>
  <sheetFormatPr defaultRowHeight="15"/>
  <sheetData>
    <row r="1" spans="1:18" ht="15.75" thickBo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ht="15.75" thickBot="1">
      <c r="A2" s="33"/>
      <c r="B2" s="33"/>
      <c r="C2" s="33"/>
      <c r="D2" s="33"/>
      <c r="E2" s="33"/>
      <c r="F2" s="33"/>
      <c r="G2" s="33"/>
      <c r="H2" s="33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ht="31.5" thickTop="1" thickBot="1">
      <c r="A3" s="34" t="s">
        <v>1</v>
      </c>
      <c r="B3" s="35" t="s">
        <v>34</v>
      </c>
      <c r="C3" s="36" t="s">
        <v>35</v>
      </c>
      <c r="D3" s="36" t="s">
        <v>4</v>
      </c>
      <c r="E3" s="36" t="s">
        <v>36</v>
      </c>
      <c r="F3" s="36" t="s">
        <v>37</v>
      </c>
      <c r="G3" s="36" t="s">
        <v>38</v>
      </c>
      <c r="H3" s="36" t="s">
        <v>39</v>
      </c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 ht="17.25" thickTop="1" thickBot="1">
      <c r="A4" s="49" t="s">
        <v>12</v>
      </c>
      <c r="B4" s="49" t="s">
        <v>40</v>
      </c>
      <c r="C4" s="37" t="s">
        <v>41</v>
      </c>
      <c r="D4" s="38">
        <v>81.84</v>
      </c>
      <c r="E4" s="38">
        <v>31.84</v>
      </c>
      <c r="F4" s="38">
        <v>50</v>
      </c>
      <c r="G4" s="38">
        <v>0</v>
      </c>
      <c r="H4" s="38">
        <v>0</v>
      </c>
      <c r="I4" s="1"/>
      <c r="J4" s="2"/>
      <c r="K4" s="2"/>
      <c r="L4" s="2"/>
      <c r="M4" s="2"/>
      <c r="N4" s="2"/>
      <c r="O4" s="2"/>
      <c r="P4" s="2"/>
      <c r="Q4" s="2"/>
      <c r="R4" s="1"/>
    </row>
    <row r="5" spans="1:18" ht="33" thickTop="1" thickBot="1">
      <c r="A5" s="50"/>
      <c r="B5" s="50"/>
      <c r="C5" s="37" t="s">
        <v>16</v>
      </c>
      <c r="D5" s="38">
        <v>162.99</v>
      </c>
      <c r="E5" s="38">
        <v>128.30000000000001</v>
      </c>
      <c r="F5" s="38">
        <v>19.690000000000001</v>
      </c>
      <c r="G5" s="38">
        <v>12</v>
      </c>
      <c r="H5" s="38">
        <v>3</v>
      </c>
      <c r="I5" s="3"/>
      <c r="J5" s="6"/>
      <c r="K5" s="6"/>
      <c r="L5" s="39" t="s">
        <v>36</v>
      </c>
      <c r="M5" s="39" t="s">
        <v>37</v>
      </c>
      <c r="N5" s="39" t="s">
        <v>38</v>
      </c>
      <c r="O5" s="39" t="s">
        <v>39</v>
      </c>
      <c r="P5" s="39" t="s">
        <v>4</v>
      </c>
      <c r="Q5" s="39" t="s">
        <v>42</v>
      </c>
      <c r="R5" s="1"/>
    </row>
    <row r="6" spans="1:18" ht="39.75" thickTop="1" thickBot="1">
      <c r="A6" s="50"/>
      <c r="B6" s="50"/>
      <c r="C6" s="37" t="s">
        <v>18</v>
      </c>
      <c r="D6" s="38">
        <v>295.75</v>
      </c>
      <c r="E6" s="38">
        <v>229.87</v>
      </c>
      <c r="F6" s="38">
        <v>37.5</v>
      </c>
      <c r="G6" s="38">
        <v>23.16</v>
      </c>
      <c r="H6" s="38">
        <v>5.22</v>
      </c>
      <c r="I6" s="3"/>
      <c r="J6" s="40" t="s">
        <v>9</v>
      </c>
      <c r="K6" s="41" t="s">
        <v>43</v>
      </c>
      <c r="L6" s="42">
        <v>432.61</v>
      </c>
      <c r="M6" s="42">
        <v>113.19</v>
      </c>
      <c r="N6" s="42">
        <v>38.659999999999997</v>
      </c>
      <c r="O6" s="42">
        <v>11.22</v>
      </c>
      <c r="P6" s="42">
        <v>595.67999999999995</v>
      </c>
      <c r="Q6" s="43">
        <v>595.67999999999995</v>
      </c>
      <c r="R6" s="1"/>
    </row>
    <row r="7" spans="1:18" ht="39.75" thickTop="1" thickBot="1">
      <c r="A7" s="50"/>
      <c r="B7" s="50"/>
      <c r="C7" s="37" t="s">
        <v>44</v>
      </c>
      <c r="D7" s="38">
        <v>18</v>
      </c>
      <c r="E7" s="38">
        <v>12</v>
      </c>
      <c r="F7" s="38">
        <v>3</v>
      </c>
      <c r="G7" s="38">
        <v>1.5</v>
      </c>
      <c r="H7" s="38">
        <v>1.5</v>
      </c>
      <c r="I7" s="3"/>
      <c r="J7" s="52" t="s">
        <v>10</v>
      </c>
      <c r="K7" s="41" t="s">
        <v>43</v>
      </c>
      <c r="L7" s="42">
        <v>100</v>
      </c>
      <c r="M7" s="42">
        <v>0</v>
      </c>
      <c r="N7" s="42">
        <v>0</v>
      </c>
      <c r="O7" s="42">
        <v>0</v>
      </c>
      <c r="P7" s="42">
        <v>100</v>
      </c>
      <c r="Q7" s="54">
        <v>388.29</v>
      </c>
      <c r="R7" s="1"/>
    </row>
    <row r="8" spans="1:18" ht="33" thickTop="1" thickBot="1">
      <c r="A8" s="50"/>
      <c r="B8" s="50"/>
      <c r="C8" s="37" t="s">
        <v>20</v>
      </c>
      <c r="D8" s="38">
        <v>13</v>
      </c>
      <c r="E8" s="38">
        <v>10</v>
      </c>
      <c r="F8" s="38">
        <v>1</v>
      </c>
      <c r="G8" s="38">
        <v>1</v>
      </c>
      <c r="H8" s="38">
        <v>1</v>
      </c>
      <c r="I8" s="3"/>
      <c r="J8" s="53"/>
      <c r="K8" s="41" t="s">
        <v>45</v>
      </c>
      <c r="L8" s="42">
        <v>288.29000000000002</v>
      </c>
      <c r="M8" s="42">
        <v>0</v>
      </c>
      <c r="N8" s="42">
        <v>0</v>
      </c>
      <c r="O8" s="42">
        <v>0</v>
      </c>
      <c r="P8" s="42">
        <v>288.29000000000002</v>
      </c>
      <c r="Q8" s="55"/>
      <c r="R8" s="1"/>
    </row>
    <row r="9" spans="1:18" ht="33" thickTop="1" thickBot="1">
      <c r="A9" s="50"/>
      <c r="B9" s="50"/>
      <c r="C9" s="37" t="s">
        <v>21</v>
      </c>
      <c r="D9" s="38">
        <v>24.1</v>
      </c>
      <c r="E9" s="38">
        <v>20.6</v>
      </c>
      <c r="F9" s="38">
        <v>2</v>
      </c>
      <c r="G9" s="38">
        <v>1</v>
      </c>
      <c r="H9" s="38">
        <v>0.5</v>
      </c>
      <c r="I9" s="3"/>
      <c r="J9" s="41"/>
      <c r="K9" s="40" t="s">
        <v>4</v>
      </c>
      <c r="L9" s="43">
        <v>820.9</v>
      </c>
      <c r="M9" s="43">
        <v>113.19</v>
      </c>
      <c r="N9" s="43">
        <v>38.659999999999997</v>
      </c>
      <c r="O9" s="43">
        <v>11.22</v>
      </c>
      <c r="P9" s="43">
        <v>983.97</v>
      </c>
      <c r="Q9" s="43">
        <v>983.97</v>
      </c>
      <c r="R9" s="1"/>
    </row>
    <row r="10" spans="1:18" ht="61.5" thickTop="1" thickBot="1">
      <c r="A10" s="50"/>
      <c r="B10" s="51"/>
      <c r="C10" s="36" t="s">
        <v>46</v>
      </c>
      <c r="D10" s="44">
        <v>595.67999999999995</v>
      </c>
      <c r="E10" s="44">
        <v>432.61</v>
      </c>
      <c r="F10" s="44">
        <v>113.19</v>
      </c>
      <c r="G10" s="44">
        <v>38.659999999999997</v>
      </c>
      <c r="H10" s="44">
        <v>11.22</v>
      </c>
      <c r="I10" s="1"/>
      <c r="J10" s="1"/>
      <c r="K10" s="1"/>
      <c r="L10" s="1"/>
      <c r="M10" s="1"/>
      <c r="N10" s="1"/>
      <c r="O10" s="1"/>
      <c r="P10" s="1"/>
      <c r="Q10" s="1"/>
      <c r="R10" s="1"/>
    </row>
    <row r="11" spans="1:18" ht="80.25" thickTop="1" thickBot="1">
      <c r="A11" s="50"/>
      <c r="B11" s="56" t="s">
        <v>47</v>
      </c>
      <c r="C11" s="37" t="s">
        <v>48</v>
      </c>
      <c r="D11" s="38">
        <v>70.84</v>
      </c>
      <c r="E11" s="38">
        <v>70.84</v>
      </c>
      <c r="F11" s="38">
        <v>0</v>
      </c>
      <c r="G11" s="38">
        <v>0</v>
      </c>
      <c r="H11" s="38">
        <v>0</v>
      </c>
      <c r="I11" s="1"/>
      <c r="J11" s="1"/>
      <c r="K11" s="1"/>
      <c r="L11" s="1"/>
      <c r="M11" s="1"/>
      <c r="N11" s="1"/>
      <c r="O11" s="1"/>
      <c r="P11" s="1"/>
      <c r="Q11" s="1"/>
      <c r="R11" s="1"/>
    </row>
    <row r="12" spans="1:18" ht="48.75" thickTop="1" thickBot="1">
      <c r="A12" s="50"/>
      <c r="B12" s="57"/>
      <c r="C12" s="37" t="s">
        <v>49</v>
      </c>
      <c r="D12" s="38">
        <v>29.16</v>
      </c>
      <c r="E12" s="38">
        <v>29.16</v>
      </c>
      <c r="F12" s="38">
        <v>0</v>
      </c>
      <c r="G12" s="38">
        <v>0</v>
      </c>
      <c r="H12" s="38">
        <v>0</v>
      </c>
      <c r="I12" s="1"/>
      <c r="J12" s="1"/>
      <c r="K12" s="1"/>
      <c r="L12" s="1"/>
      <c r="M12" s="1"/>
      <c r="N12" s="1"/>
      <c r="O12" s="1"/>
      <c r="P12" s="1"/>
      <c r="Q12" s="1"/>
      <c r="R12" s="1"/>
    </row>
    <row r="13" spans="1:18" ht="61.5" thickTop="1" thickBot="1">
      <c r="A13" s="50"/>
      <c r="B13" s="58"/>
      <c r="C13" s="36" t="s">
        <v>50</v>
      </c>
      <c r="D13" s="44">
        <v>100</v>
      </c>
      <c r="E13" s="44">
        <v>100</v>
      </c>
      <c r="F13" s="45">
        <v>0</v>
      </c>
      <c r="G13" s="45">
        <v>0</v>
      </c>
      <c r="H13" s="45">
        <v>0</v>
      </c>
      <c r="I13" s="1"/>
      <c r="J13" s="1"/>
      <c r="K13" s="1"/>
      <c r="L13" s="1"/>
      <c r="M13" s="1"/>
      <c r="N13" s="1"/>
      <c r="O13" s="1"/>
      <c r="P13" s="1"/>
      <c r="Q13" s="1"/>
      <c r="R13" s="1"/>
    </row>
    <row r="14" spans="1:18" ht="45" customHeight="1" thickTop="1" thickBot="1">
      <c r="A14" s="51"/>
      <c r="B14" s="59" t="s">
        <v>51</v>
      </c>
      <c r="C14" s="60"/>
      <c r="D14" s="44">
        <v>695.68</v>
      </c>
      <c r="E14" s="44">
        <v>532.61</v>
      </c>
      <c r="F14" s="44">
        <v>113.19</v>
      </c>
      <c r="G14" s="44">
        <v>38.659999999999997</v>
      </c>
      <c r="H14" s="44">
        <v>11.22</v>
      </c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18" ht="61.5" thickTop="1" thickBot="1">
      <c r="A15" s="56" t="s">
        <v>52</v>
      </c>
      <c r="B15" s="36" t="s">
        <v>40</v>
      </c>
      <c r="C15" s="36" t="s">
        <v>46</v>
      </c>
      <c r="D15" s="45">
        <v>0</v>
      </c>
      <c r="E15" s="45">
        <v>0</v>
      </c>
      <c r="F15" s="45">
        <v>0</v>
      </c>
      <c r="G15" s="45">
        <v>0</v>
      </c>
      <c r="H15" s="45">
        <v>0</v>
      </c>
      <c r="I15" s="1"/>
      <c r="J15" s="1"/>
      <c r="K15" s="1"/>
      <c r="L15" s="1"/>
      <c r="M15" s="1"/>
      <c r="N15" s="1"/>
      <c r="O15" s="1"/>
      <c r="P15" s="1"/>
      <c r="Q15" s="1"/>
      <c r="R15" s="1"/>
    </row>
    <row r="16" spans="1:18" ht="76.5" thickTop="1" thickBot="1">
      <c r="A16" s="57"/>
      <c r="B16" s="56" t="s">
        <v>47</v>
      </c>
      <c r="C16" s="46" t="s">
        <v>53</v>
      </c>
      <c r="D16" s="45">
        <v>159.41</v>
      </c>
      <c r="E16" s="45">
        <v>159.41</v>
      </c>
      <c r="F16" s="45">
        <v>0</v>
      </c>
      <c r="G16" s="45">
        <v>0</v>
      </c>
      <c r="H16" s="45">
        <v>0</v>
      </c>
      <c r="I16" s="1"/>
      <c r="J16" s="1"/>
      <c r="K16" s="1"/>
      <c r="L16" s="1"/>
      <c r="M16" s="1"/>
      <c r="N16" s="1"/>
      <c r="O16" s="1"/>
      <c r="P16" s="1"/>
      <c r="Q16" s="1"/>
      <c r="R16" s="1"/>
    </row>
    <row r="17" spans="1:18" ht="46.5" thickTop="1" thickBot="1">
      <c r="A17" s="57"/>
      <c r="B17" s="57"/>
      <c r="C17" s="46" t="s">
        <v>49</v>
      </c>
      <c r="D17" s="45">
        <v>128.88</v>
      </c>
      <c r="E17" s="45">
        <v>128.88</v>
      </c>
      <c r="F17" s="45">
        <v>0</v>
      </c>
      <c r="G17" s="45">
        <v>0</v>
      </c>
      <c r="H17" s="45">
        <v>0</v>
      </c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1:18" ht="61.5" thickTop="1" thickBot="1">
      <c r="A18" s="58"/>
      <c r="B18" s="58"/>
      <c r="C18" s="36" t="s">
        <v>54</v>
      </c>
      <c r="D18" s="44">
        <v>288.29000000000002</v>
      </c>
      <c r="E18" s="44">
        <v>288.29000000000002</v>
      </c>
      <c r="F18" s="45">
        <v>0</v>
      </c>
      <c r="G18" s="45">
        <v>0</v>
      </c>
      <c r="H18" s="45">
        <v>0</v>
      </c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1:18" ht="45" customHeight="1" thickTop="1" thickBot="1">
      <c r="A19" s="47"/>
      <c r="B19" s="61" t="s">
        <v>55</v>
      </c>
      <c r="C19" s="62"/>
      <c r="D19" s="44">
        <v>288.29000000000002</v>
      </c>
      <c r="E19" s="44">
        <v>288.29000000000002</v>
      </c>
      <c r="F19" s="45">
        <v>0</v>
      </c>
      <c r="G19" s="45">
        <v>0</v>
      </c>
      <c r="H19" s="45">
        <v>0</v>
      </c>
      <c r="I19" s="1"/>
      <c r="J19" s="1"/>
      <c r="K19" s="1"/>
      <c r="L19" s="1"/>
      <c r="M19" s="1"/>
      <c r="N19" s="1"/>
      <c r="O19" s="1"/>
      <c r="P19" s="1"/>
      <c r="Q19" s="1"/>
      <c r="R19" s="1"/>
    </row>
    <row r="20" spans="1:18" ht="20.25" thickTop="1" thickBot="1">
      <c r="A20" s="63" t="s">
        <v>42</v>
      </c>
      <c r="B20" s="64"/>
      <c r="C20" s="65"/>
      <c r="D20" s="48">
        <v>983.97</v>
      </c>
      <c r="E20" s="48">
        <v>820.9</v>
      </c>
      <c r="F20" s="48">
        <v>113.19</v>
      </c>
      <c r="G20" s="48">
        <v>38.659999999999997</v>
      </c>
      <c r="H20" s="48">
        <v>11.22</v>
      </c>
      <c r="I20" s="1"/>
      <c r="J20" s="1"/>
      <c r="K20" s="1"/>
      <c r="L20" s="1"/>
      <c r="M20" s="1"/>
      <c r="N20" s="1"/>
      <c r="O20" s="1"/>
      <c r="P20" s="1"/>
      <c r="Q20" s="1"/>
      <c r="R20" s="1"/>
    </row>
    <row r="21" spans="1:18" ht="16.5" thickTop="1" thickBot="1">
      <c r="A21" s="66"/>
      <c r="B21" s="67"/>
      <c r="C21" s="67"/>
      <c r="D21" s="67"/>
      <c r="E21" s="67"/>
      <c r="F21" s="67"/>
      <c r="G21" s="67"/>
      <c r="H21" s="68"/>
      <c r="I21" s="1"/>
      <c r="J21" s="1"/>
      <c r="K21" s="1"/>
      <c r="L21" s="1"/>
      <c r="M21" s="1"/>
      <c r="N21" s="1"/>
      <c r="O21" s="1"/>
      <c r="P21" s="1"/>
      <c r="Q21" s="1"/>
      <c r="R21" s="1"/>
    </row>
  </sheetData>
  <mergeCells count="11">
    <mergeCell ref="A15:A18"/>
    <mergeCell ref="B16:B18"/>
    <mergeCell ref="B19:C19"/>
    <mergeCell ref="A20:C20"/>
    <mergeCell ref="A21:H21"/>
    <mergeCell ref="A4:A14"/>
    <mergeCell ref="B4:B10"/>
    <mergeCell ref="J7:J8"/>
    <mergeCell ref="Q7:Q8"/>
    <mergeCell ref="B11:B13"/>
    <mergeCell ref="B14:C1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21"/>
  <sheetViews>
    <sheetView topLeftCell="A13" workbookViewId="0">
      <selection sqref="A1:P21"/>
    </sheetView>
  </sheetViews>
  <sheetFormatPr defaultRowHeight="15"/>
  <sheetData>
    <row r="1" spans="1:16" ht="18.75" thickBot="1">
      <c r="A1" s="111" t="s">
        <v>56</v>
      </c>
      <c r="B1" s="112"/>
      <c r="C1" s="112"/>
      <c r="D1" s="112"/>
      <c r="E1" s="112"/>
      <c r="F1" s="112"/>
      <c r="G1" s="113"/>
      <c r="H1" s="1"/>
      <c r="I1" s="1"/>
      <c r="J1" s="1"/>
      <c r="K1" s="1"/>
      <c r="L1" s="1"/>
      <c r="M1" s="1"/>
      <c r="N1" s="1"/>
      <c r="O1" s="1"/>
      <c r="P1" s="1"/>
    </row>
    <row r="2" spans="1:16" ht="36.75" thickBot="1">
      <c r="A2" s="114" t="s">
        <v>57</v>
      </c>
      <c r="B2" s="115"/>
      <c r="C2" s="114" t="s">
        <v>58</v>
      </c>
      <c r="D2" s="115"/>
      <c r="E2" s="69" t="s">
        <v>59</v>
      </c>
      <c r="F2" s="116" t="s">
        <v>60</v>
      </c>
      <c r="G2" s="116" t="s">
        <v>4</v>
      </c>
      <c r="H2" s="1"/>
      <c r="I2" s="2"/>
      <c r="J2" s="2"/>
      <c r="K2" s="2"/>
      <c r="L2" s="2"/>
      <c r="M2" s="2"/>
      <c r="N2" s="2"/>
      <c r="O2" s="2"/>
      <c r="P2" s="1"/>
    </row>
    <row r="3" spans="1:16" ht="18.75" thickBot="1">
      <c r="A3" s="114" t="s">
        <v>56</v>
      </c>
      <c r="B3" s="118"/>
      <c r="C3" s="118"/>
      <c r="D3" s="118"/>
      <c r="E3" s="115"/>
      <c r="F3" s="117"/>
      <c r="G3" s="117"/>
      <c r="H3" s="3"/>
      <c r="I3" s="7" t="s">
        <v>61</v>
      </c>
      <c r="J3" s="4" t="s">
        <v>3</v>
      </c>
      <c r="K3" s="5" t="s">
        <v>4</v>
      </c>
      <c r="L3" s="5" t="s">
        <v>5</v>
      </c>
      <c r="M3" s="5" t="s">
        <v>6</v>
      </c>
      <c r="N3" s="5" t="s">
        <v>7</v>
      </c>
      <c r="O3" s="5" t="s">
        <v>8</v>
      </c>
      <c r="P3" s="1"/>
    </row>
    <row r="4" spans="1:16" ht="135" customHeight="1" thickBot="1">
      <c r="A4" s="70" t="s">
        <v>62</v>
      </c>
      <c r="B4" s="119">
        <v>1</v>
      </c>
      <c r="C4" s="120"/>
      <c r="D4" s="121" t="s">
        <v>63</v>
      </c>
      <c r="E4" s="122"/>
      <c r="F4" s="71">
        <v>14.3</v>
      </c>
      <c r="G4" s="123">
        <v>31.84</v>
      </c>
      <c r="H4" s="3"/>
      <c r="I4" s="72">
        <v>1</v>
      </c>
      <c r="J4" s="73" t="s">
        <v>14</v>
      </c>
      <c r="K4" s="74">
        <v>75.900000000000006</v>
      </c>
      <c r="L4" s="74">
        <v>25.9</v>
      </c>
      <c r="M4" s="74">
        <v>50</v>
      </c>
      <c r="N4" s="74">
        <v>0</v>
      </c>
      <c r="O4" s="74">
        <v>0</v>
      </c>
      <c r="P4" s="1"/>
    </row>
    <row r="5" spans="1:16" ht="210" customHeight="1" thickBot="1">
      <c r="A5" s="70" t="s">
        <v>64</v>
      </c>
      <c r="B5" s="119">
        <v>2</v>
      </c>
      <c r="C5" s="120"/>
      <c r="D5" s="121" t="s">
        <v>65</v>
      </c>
      <c r="E5" s="122"/>
      <c r="F5" s="71">
        <v>9</v>
      </c>
      <c r="G5" s="124"/>
      <c r="H5" s="3"/>
      <c r="I5" s="72">
        <v>2</v>
      </c>
      <c r="J5" s="73" t="s">
        <v>14</v>
      </c>
      <c r="K5" s="74">
        <v>3.94</v>
      </c>
      <c r="L5" s="74">
        <v>3.94</v>
      </c>
      <c r="M5" s="74">
        <v>0</v>
      </c>
      <c r="N5" s="74">
        <v>0</v>
      </c>
      <c r="O5" s="74">
        <v>0</v>
      </c>
      <c r="P5" s="1"/>
    </row>
    <row r="6" spans="1:16" ht="210" customHeight="1" thickBot="1">
      <c r="A6" s="70" t="s">
        <v>66</v>
      </c>
      <c r="B6" s="119">
        <v>2</v>
      </c>
      <c r="C6" s="120"/>
      <c r="D6" s="121" t="s">
        <v>67</v>
      </c>
      <c r="E6" s="122"/>
      <c r="F6" s="71">
        <v>1.94</v>
      </c>
      <c r="G6" s="124"/>
      <c r="H6" s="3"/>
      <c r="I6" s="72">
        <v>3</v>
      </c>
      <c r="J6" s="73" t="s">
        <v>14</v>
      </c>
      <c r="K6" s="74">
        <v>2</v>
      </c>
      <c r="L6" s="74">
        <v>2</v>
      </c>
      <c r="M6" s="74">
        <v>0</v>
      </c>
      <c r="N6" s="74">
        <v>0</v>
      </c>
      <c r="O6" s="74">
        <v>0</v>
      </c>
      <c r="P6" s="1"/>
    </row>
    <row r="7" spans="1:16" ht="120" customHeight="1" thickBot="1">
      <c r="A7" s="70" t="s">
        <v>68</v>
      </c>
      <c r="B7" s="119">
        <v>3</v>
      </c>
      <c r="C7" s="120"/>
      <c r="D7" s="121" t="s">
        <v>69</v>
      </c>
      <c r="E7" s="122"/>
      <c r="F7" s="71">
        <v>0.6</v>
      </c>
      <c r="G7" s="124"/>
      <c r="H7" s="3"/>
      <c r="I7" s="6"/>
      <c r="J7" s="75" t="s">
        <v>4</v>
      </c>
      <c r="K7" s="76">
        <v>81.84</v>
      </c>
      <c r="L7" s="76">
        <v>31.84</v>
      </c>
      <c r="M7" s="76">
        <v>50</v>
      </c>
      <c r="N7" s="76">
        <v>0</v>
      </c>
      <c r="O7" s="76">
        <v>0</v>
      </c>
      <c r="P7" s="1"/>
    </row>
    <row r="8" spans="1:16" ht="72" customHeight="1" thickBot="1">
      <c r="A8" s="70" t="s">
        <v>70</v>
      </c>
      <c r="B8" s="119">
        <v>3</v>
      </c>
      <c r="C8" s="120"/>
      <c r="D8" s="126" t="s">
        <v>71</v>
      </c>
      <c r="E8" s="127"/>
      <c r="F8" s="71">
        <v>6</v>
      </c>
      <c r="G8" s="125"/>
      <c r="H8" s="1"/>
      <c r="I8" s="2"/>
      <c r="J8" s="2"/>
      <c r="K8" s="2"/>
      <c r="L8" s="2"/>
      <c r="M8" s="2"/>
      <c r="N8" s="2"/>
      <c r="O8" s="2"/>
      <c r="P8" s="1"/>
    </row>
    <row r="9" spans="1:16" ht="33.75" thickBot="1">
      <c r="A9" s="114" t="s">
        <v>72</v>
      </c>
      <c r="B9" s="118"/>
      <c r="C9" s="118"/>
      <c r="D9" s="118"/>
      <c r="E9" s="118"/>
      <c r="F9" s="118"/>
      <c r="G9" s="115"/>
      <c r="H9" s="3"/>
      <c r="I9" s="77" t="s">
        <v>61</v>
      </c>
      <c r="J9" s="77" t="s">
        <v>57</v>
      </c>
      <c r="K9" s="77" t="s">
        <v>36</v>
      </c>
      <c r="L9" s="77" t="s">
        <v>37</v>
      </c>
      <c r="M9" s="77" t="s">
        <v>73</v>
      </c>
      <c r="N9" s="77" t="s">
        <v>4</v>
      </c>
      <c r="O9" s="77" t="s">
        <v>42</v>
      </c>
      <c r="P9" s="1"/>
    </row>
    <row r="10" spans="1:16" ht="348" thickBot="1">
      <c r="A10" s="70" t="s">
        <v>74</v>
      </c>
      <c r="B10" s="119">
        <v>1</v>
      </c>
      <c r="C10" s="128"/>
      <c r="D10" s="120"/>
      <c r="E10" s="78" t="s">
        <v>75</v>
      </c>
      <c r="F10" s="79">
        <v>5</v>
      </c>
      <c r="G10" s="116">
        <v>50</v>
      </c>
      <c r="H10" s="3"/>
      <c r="I10" s="80">
        <v>1</v>
      </c>
      <c r="J10" s="81" t="s">
        <v>62</v>
      </c>
      <c r="K10" s="82">
        <v>14.3</v>
      </c>
      <c r="L10" s="83"/>
      <c r="M10" s="129">
        <v>25.9</v>
      </c>
      <c r="N10" s="132">
        <v>75.900000000000006</v>
      </c>
      <c r="O10" s="135">
        <v>81.84</v>
      </c>
      <c r="P10" s="1"/>
    </row>
    <row r="11" spans="1:16" ht="198" thickBot="1">
      <c r="A11" s="70" t="s">
        <v>76</v>
      </c>
      <c r="B11" s="119">
        <v>1</v>
      </c>
      <c r="C11" s="128"/>
      <c r="D11" s="120"/>
      <c r="E11" s="78" t="s">
        <v>77</v>
      </c>
      <c r="F11" s="79">
        <v>45</v>
      </c>
      <c r="G11" s="117"/>
      <c r="H11" s="3"/>
      <c r="I11" s="80">
        <v>1</v>
      </c>
      <c r="J11" s="83" t="s">
        <v>78</v>
      </c>
      <c r="K11" s="82">
        <v>9</v>
      </c>
      <c r="L11" s="83"/>
      <c r="M11" s="130"/>
      <c r="N11" s="133"/>
      <c r="O11" s="136"/>
      <c r="P11" s="1"/>
    </row>
    <row r="12" spans="1:16" ht="51.75" thickBot="1">
      <c r="A12" s="111" t="s">
        <v>4</v>
      </c>
      <c r="B12" s="112"/>
      <c r="C12" s="112"/>
      <c r="D12" s="112"/>
      <c r="E12" s="112"/>
      <c r="F12" s="113"/>
      <c r="G12" s="84">
        <v>81.84</v>
      </c>
      <c r="H12" s="3"/>
      <c r="I12" s="80">
        <v>1</v>
      </c>
      <c r="J12" s="83" t="s">
        <v>79</v>
      </c>
      <c r="K12" s="82">
        <v>0.6</v>
      </c>
      <c r="L12" s="83"/>
      <c r="M12" s="130"/>
      <c r="N12" s="133"/>
      <c r="O12" s="136"/>
      <c r="P12" s="1"/>
    </row>
    <row r="13" spans="1:16" ht="26.25" thickBot="1">
      <c r="A13" s="1"/>
      <c r="B13" s="1"/>
      <c r="C13" s="1"/>
      <c r="D13" s="1"/>
      <c r="E13" s="1"/>
      <c r="F13" s="1"/>
      <c r="G13" s="1"/>
      <c r="H13" s="3"/>
      <c r="I13" s="80">
        <v>1</v>
      </c>
      <c r="J13" s="83" t="s">
        <v>70</v>
      </c>
      <c r="K13" s="82">
        <v>2</v>
      </c>
      <c r="L13" s="83"/>
      <c r="M13" s="131"/>
      <c r="N13" s="133"/>
      <c r="O13" s="136"/>
      <c r="P13" s="1"/>
    </row>
    <row r="14" spans="1:16" ht="26.25" thickBot="1">
      <c r="A14" s="1"/>
      <c r="B14" s="1"/>
      <c r="C14" s="1"/>
      <c r="D14" s="1"/>
      <c r="E14" s="1"/>
      <c r="F14" s="1"/>
      <c r="G14" s="1"/>
      <c r="H14" s="3"/>
      <c r="I14" s="80">
        <v>1</v>
      </c>
      <c r="J14" s="81" t="s">
        <v>74</v>
      </c>
      <c r="K14" s="83"/>
      <c r="L14" s="82">
        <v>5</v>
      </c>
      <c r="M14" s="129">
        <v>50</v>
      </c>
      <c r="N14" s="133"/>
      <c r="O14" s="136"/>
      <c r="P14" s="1"/>
    </row>
    <row r="15" spans="1:16" ht="26.25" thickBot="1">
      <c r="A15" s="85"/>
      <c r="B15" s="85"/>
      <c r="C15" s="85"/>
      <c r="D15" s="85"/>
      <c r="E15" s="85"/>
      <c r="F15" s="1"/>
      <c r="G15" s="1"/>
      <c r="H15" s="3"/>
      <c r="I15" s="80">
        <v>1</v>
      </c>
      <c r="J15" s="81" t="s">
        <v>76</v>
      </c>
      <c r="K15" s="83"/>
      <c r="L15" s="82">
        <v>45</v>
      </c>
      <c r="M15" s="131"/>
      <c r="N15" s="134"/>
      <c r="O15" s="136"/>
      <c r="P15" s="1"/>
    </row>
    <row r="16" spans="1:16" ht="28.5" thickBot="1">
      <c r="A16" s="86" t="s">
        <v>80</v>
      </c>
      <c r="B16" s="87"/>
      <c r="C16" s="88" t="s">
        <v>61</v>
      </c>
      <c r="D16" s="89"/>
      <c r="E16" s="90" t="s">
        <v>81</v>
      </c>
      <c r="F16" s="1"/>
      <c r="G16" s="1"/>
      <c r="H16" s="3"/>
      <c r="I16" s="91">
        <v>2</v>
      </c>
      <c r="J16" s="92" t="s">
        <v>66</v>
      </c>
      <c r="K16" s="93">
        <v>1.94</v>
      </c>
      <c r="L16" s="94"/>
      <c r="M16" s="138">
        <v>3.94</v>
      </c>
      <c r="N16" s="140">
        <v>3.94</v>
      </c>
      <c r="O16" s="136"/>
      <c r="P16" s="1"/>
    </row>
    <row r="17" spans="1:16" ht="167.25" thickBot="1">
      <c r="A17" s="95" t="s">
        <v>36</v>
      </c>
      <c r="B17" s="96"/>
      <c r="C17" s="97">
        <v>1</v>
      </c>
      <c r="D17" s="98"/>
      <c r="E17" s="98" t="s">
        <v>82</v>
      </c>
      <c r="F17" s="1"/>
      <c r="G17" s="1"/>
      <c r="H17" s="3"/>
      <c r="I17" s="91">
        <v>2</v>
      </c>
      <c r="J17" s="99" t="s">
        <v>70</v>
      </c>
      <c r="K17" s="93">
        <v>2</v>
      </c>
      <c r="L17" s="94"/>
      <c r="M17" s="139"/>
      <c r="N17" s="141"/>
      <c r="O17" s="136"/>
      <c r="P17" s="1"/>
    </row>
    <row r="18" spans="1:16" ht="65.25" thickBot="1">
      <c r="A18" s="100"/>
      <c r="B18" s="96"/>
      <c r="C18" s="97">
        <v>2</v>
      </c>
      <c r="D18" s="98"/>
      <c r="E18" s="98" t="s">
        <v>83</v>
      </c>
      <c r="F18" s="1"/>
      <c r="G18" s="1"/>
      <c r="H18" s="3"/>
      <c r="I18" s="101">
        <v>3</v>
      </c>
      <c r="J18" s="102" t="s">
        <v>70</v>
      </c>
      <c r="K18" s="103">
        <v>2</v>
      </c>
      <c r="L18" s="104"/>
      <c r="M18" s="103">
        <v>2</v>
      </c>
      <c r="N18" s="105">
        <v>2</v>
      </c>
      <c r="O18" s="137"/>
      <c r="P18" s="1"/>
    </row>
    <row r="19" spans="1:16" ht="39.75" thickBot="1">
      <c r="A19" s="106"/>
      <c r="B19" s="96"/>
      <c r="C19" s="97">
        <v>3</v>
      </c>
      <c r="D19" s="98"/>
      <c r="E19" s="98" t="s">
        <v>84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 ht="52.5" thickBot="1">
      <c r="A20" s="107" t="s">
        <v>37</v>
      </c>
      <c r="B20" s="108"/>
      <c r="C20" s="109">
        <v>1</v>
      </c>
      <c r="D20" s="110"/>
      <c r="E20" s="110" t="s">
        <v>85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 ht="15.75" thickBo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</sheetData>
  <mergeCells count="28">
    <mergeCell ref="O10:O18"/>
    <mergeCell ref="B11:D11"/>
    <mergeCell ref="A12:F12"/>
    <mergeCell ref="M14:M15"/>
    <mergeCell ref="M16:M17"/>
    <mergeCell ref="N16:N17"/>
    <mergeCell ref="D8:E8"/>
    <mergeCell ref="A9:G9"/>
    <mergeCell ref="B10:D10"/>
    <mergeCell ref="G10:G11"/>
    <mergeCell ref="M10:M13"/>
    <mergeCell ref="N10:N15"/>
    <mergeCell ref="B4:C4"/>
    <mergeCell ref="D4:E4"/>
    <mergeCell ref="G4:G8"/>
    <mergeCell ref="B5:C5"/>
    <mergeCell ref="D5:E5"/>
    <mergeCell ref="B6:C6"/>
    <mergeCell ref="D6:E6"/>
    <mergeCell ref="B7:C7"/>
    <mergeCell ref="D7:E7"/>
    <mergeCell ref="B8:C8"/>
    <mergeCell ref="A1:G1"/>
    <mergeCell ref="A2:B2"/>
    <mergeCell ref="C2:D2"/>
    <mergeCell ref="F2:F3"/>
    <mergeCell ref="G2:G3"/>
    <mergeCell ref="A3:E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Q70"/>
  <sheetViews>
    <sheetView tabSelected="1" topLeftCell="A52" workbookViewId="0">
      <selection activeCell="H67" sqref="H67"/>
    </sheetView>
  </sheetViews>
  <sheetFormatPr defaultColWidth="13.42578125" defaultRowHeight="30" customHeight="1"/>
  <cols>
    <col min="1" max="1" width="23.140625" customWidth="1"/>
    <col min="9" max="9" width="38.28515625" customWidth="1"/>
  </cols>
  <sheetData>
    <row r="1" spans="1:17" ht="30" customHeight="1" thickTop="1" thickBot="1">
      <c r="A1" s="173" t="s">
        <v>86</v>
      </c>
      <c r="B1" s="174"/>
      <c r="C1" s="174"/>
      <c r="D1" s="174"/>
      <c r="E1" s="174"/>
      <c r="F1" s="175"/>
      <c r="G1" s="1"/>
      <c r="H1" s="176" t="s">
        <v>87</v>
      </c>
      <c r="I1" s="177"/>
      <c r="J1" s="177"/>
      <c r="K1" s="177"/>
      <c r="L1" s="178"/>
      <c r="M1" s="1"/>
      <c r="N1" s="1"/>
      <c r="O1" s="1"/>
      <c r="P1" s="1"/>
      <c r="Q1" s="1"/>
    </row>
    <row r="2" spans="1:17" ht="30" customHeight="1" thickTop="1" thickBot="1">
      <c r="A2" s="142" t="s">
        <v>1</v>
      </c>
      <c r="B2" s="143" t="s">
        <v>88</v>
      </c>
      <c r="C2" s="143" t="s">
        <v>89</v>
      </c>
      <c r="D2" s="143" t="s">
        <v>90</v>
      </c>
      <c r="E2" s="143" t="s">
        <v>91</v>
      </c>
      <c r="F2" s="143" t="s">
        <v>4</v>
      </c>
      <c r="G2" s="144"/>
      <c r="H2" s="145" t="s">
        <v>92</v>
      </c>
      <c r="I2" s="145" t="s">
        <v>57</v>
      </c>
      <c r="J2" s="143" t="s">
        <v>93</v>
      </c>
      <c r="K2" s="143" t="s">
        <v>94</v>
      </c>
      <c r="L2" s="143" t="s">
        <v>95</v>
      </c>
      <c r="M2" s="1" t="s">
        <v>89</v>
      </c>
      <c r="N2" s="1" t="s">
        <v>90</v>
      </c>
      <c r="O2" s="1" t="s">
        <v>91</v>
      </c>
      <c r="P2" s="1"/>
      <c r="Q2" s="1"/>
    </row>
    <row r="3" spans="1:17" ht="30" customHeight="1" thickTop="1" thickBot="1">
      <c r="A3" s="47" t="s">
        <v>96</v>
      </c>
      <c r="B3" s="146" t="s">
        <v>10</v>
      </c>
      <c r="C3" s="147">
        <v>78.91</v>
      </c>
      <c r="D3" s="147">
        <v>7.75</v>
      </c>
      <c r="E3" s="147">
        <v>7.75</v>
      </c>
      <c r="F3" s="147">
        <v>94.41</v>
      </c>
      <c r="G3" s="144"/>
      <c r="H3" s="148">
        <v>1</v>
      </c>
      <c r="I3" s="149" t="s">
        <v>97</v>
      </c>
      <c r="J3" s="150">
        <v>3</v>
      </c>
      <c r="K3" s="148" t="s">
        <v>10</v>
      </c>
      <c r="L3" s="148">
        <v>0.6</v>
      </c>
      <c r="M3" s="151">
        <v>0.6</v>
      </c>
      <c r="N3" s="1"/>
      <c r="O3" s="1"/>
      <c r="P3" s="1"/>
      <c r="Q3" s="1"/>
    </row>
    <row r="4" spans="1:17" ht="30" customHeight="1" thickTop="1" thickBot="1">
      <c r="A4" s="47" t="s">
        <v>98</v>
      </c>
      <c r="B4" s="146" t="s">
        <v>10</v>
      </c>
      <c r="C4" s="147">
        <v>15.66</v>
      </c>
      <c r="D4" s="147">
        <v>46.98</v>
      </c>
      <c r="E4" s="147">
        <v>51.07</v>
      </c>
      <c r="F4" s="147">
        <v>113.71</v>
      </c>
      <c r="G4" s="144"/>
      <c r="H4" s="148">
        <v>2</v>
      </c>
      <c r="I4" s="146" t="s">
        <v>99</v>
      </c>
      <c r="J4" s="148">
        <v>3</v>
      </c>
      <c r="K4" s="148" t="s">
        <v>10</v>
      </c>
      <c r="L4" s="148">
        <v>0.6</v>
      </c>
      <c r="M4" s="151">
        <v>0.6</v>
      </c>
      <c r="N4" s="1"/>
      <c r="O4" s="1"/>
      <c r="P4" s="1"/>
      <c r="Q4" s="1"/>
    </row>
    <row r="5" spans="1:17" ht="30" customHeight="1" thickTop="1" thickBot="1">
      <c r="A5" s="47" t="s">
        <v>100</v>
      </c>
      <c r="B5" s="146" t="s">
        <v>10</v>
      </c>
      <c r="C5" s="147">
        <v>155.97</v>
      </c>
      <c r="D5" s="147">
        <v>8.5</v>
      </c>
      <c r="E5" s="147">
        <v>8.5</v>
      </c>
      <c r="F5" s="147">
        <v>172.97</v>
      </c>
      <c r="G5" s="144"/>
      <c r="H5" s="148">
        <v>3</v>
      </c>
      <c r="I5" s="146" t="s">
        <v>101</v>
      </c>
      <c r="J5" s="148">
        <v>8</v>
      </c>
      <c r="K5" s="148" t="s">
        <v>10</v>
      </c>
      <c r="L5" s="148">
        <v>0.9</v>
      </c>
      <c r="M5" s="151">
        <v>0.9</v>
      </c>
      <c r="N5" s="1"/>
      <c r="O5" s="1"/>
      <c r="P5" s="1"/>
      <c r="Q5" s="1"/>
    </row>
    <row r="6" spans="1:17" ht="30" customHeight="1" thickTop="1" thickBot="1">
      <c r="A6" s="144" t="s">
        <v>207</v>
      </c>
      <c r="B6" s="146" t="s">
        <v>10</v>
      </c>
      <c r="C6" s="147">
        <v>1.8</v>
      </c>
      <c r="D6" s="147">
        <v>2.58</v>
      </c>
      <c r="E6" s="147">
        <v>2.82</v>
      </c>
      <c r="F6" s="147">
        <v>7.2</v>
      </c>
      <c r="G6" s="144"/>
      <c r="H6" s="148">
        <v>4</v>
      </c>
      <c r="I6" s="146" t="s">
        <v>102</v>
      </c>
      <c r="J6" s="148">
        <v>3</v>
      </c>
      <c r="K6" s="148" t="s">
        <v>10</v>
      </c>
      <c r="L6" s="148">
        <v>9</v>
      </c>
      <c r="M6" s="151">
        <v>9</v>
      </c>
      <c r="N6" s="1"/>
      <c r="O6" s="1"/>
      <c r="P6" s="1"/>
      <c r="Q6" s="1"/>
    </row>
    <row r="7" spans="1:17" ht="30" customHeight="1" thickBot="1">
      <c r="A7" s="144" t="s">
        <v>208</v>
      </c>
      <c r="B7" s="146"/>
      <c r="C7" s="147">
        <v>15</v>
      </c>
      <c r="D7" s="147">
        <v>10</v>
      </c>
      <c r="E7" s="147">
        <v>5</v>
      </c>
      <c r="F7" s="147">
        <f>Q48+E70</f>
        <v>27</v>
      </c>
      <c r="G7" s="144"/>
      <c r="H7" s="148"/>
      <c r="I7" s="146"/>
      <c r="J7" s="148"/>
      <c r="K7" s="148"/>
      <c r="L7" s="148"/>
      <c r="M7" s="1"/>
      <c r="N7" s="1"/>
      <c r="O7" s="1"/>
      <c r="P7" s="1"/>
      <c r="Q7" s="1"/>
    </row>
    <row r="8" spans="1:17" ht="30" customHeight="1" thickBot="1">
      <c r="A8" s="144"/>
      <c r="B8" s="145" t="s">
        <v>4</v>
      </c>
      <c r="C8" s="152">
        <v>252.34</v>
      </c>
      <c r="D8" s="152">
        <v>65.81</v>
      </c>
      <c r="E8" s="152">
        <v>70.14</v>
      </c>
      <c r="F8" s="152">
        <v>388.29</v>
      </c>
      <c r="G8" s="144"/>
      <c r="H8" s="148">
        <v>5</v>
      </c>
      <c r="I8" s="146" t="s">
        <v>103</v>
      </c>
      <c r="J8" s="148">
        <v>6</v>
      </c>
      <c r="K8" s="148" t="s">
        <v>10</v>
      </c>
      <c r="L8" s="148">
        <v>1.35</v>
      </c>
      <c r="M8" s="151">
        <v>1.35</v>
      </c>
      <c r="N8" s="1"/>
      <c r="O8" s="1"/>
      <c r="P8" s="1"/>
      <c r="Q8" s="1"/>
    </row>
    <row r="9" spans="1:17" ht="30" customHeight="1" thickBot="1">
      <c r="A9" s="33"/>
      <c r="B9" s="33"/>
      <c r="C9" s="33"/>
      <c r="D9" s="33"/>
      <c r="E9" s="33"/>
      <c r="F9" s="33"/>
      <c r="G9" s="144"/>
      <c r="H9" s="148">
        <v>6</v>
      </c>
      <c r="I9" s="146" t="s">
        <v>105</v>
      </c>
      <c r="J9" s="148">
        <v>5000</v>
      </c>
      <c r="K9" s="148" t="s">
        <v>10</v>
      </c>
      <c r="L9" s="148">
        <v>10</v>
      </c>
      <c r="M9" s="151">
        <v>5</v>
      </c>
      <c r="N9" s="151">
        <v>2.5</v>
      </c>
      <c r="O9" s="151">
        <v>2.5</v>
      </c>
      <c r="P9" s="1"/>
      <c r="Q9" s="1"/>
    </row>
    <row r="10" spans="1:17" ht="30" customHeight="1" thickTop="1" thickBot="1">
      <c r="A10" s="173" t="s">
        <v>104</v>
      </c>
      <c r="B10" s="174"/>
      <c r="C10" s="174"/>
      <c r="D10" s="174"/>
      <c r="E10" s="174"/>
      <c r="F10" s="175"/>
      <c r="G10" s="144"/>
      <c r="H10" s="148">
        <v>7</v>
      </c>
      <c r="I10" s="146" t="s">
        <v>106</v>
      </c>
      <c r="J10" s="148">
        <v>5000</v>
      </c>
      <c r="K10" s="148" t="s">
        <v>10</v>
      </c>
      <c r="L10" s="148">
        <v>10</v>
      </c>
      <c r="M10" s="151">
        <v>5</v>
      </c>
      <c r="N10" s="151">
        <v>2.5</v>
      </c>
      <c r="O10" s="151">
        <v>2.5</v>
      </c>
      <c r="P10" s="1"/>
      <c r="Q10" s="1"/>
    </row>
    <row r="11" spans="1:17" ht="30" customHeight="1" thickTop="1" thickBot="1">
      <c r="A11" s="142" t="s">
        <v>1</v>
      </c>
      <c r="B11" s="143" t="s">
        <v>88</v>
      </c>
      <c r="C11" s="143" t="s">
        <v>89</v>
      </c>
      <c r="D11" s="143" t="s">
        <v>90</v>
      </c>
      <c r="E11" s="143" t="s">
        <v>91</v>
      </c>
      <c r="F11" s="143" t="s">
        <v>4</v>
      </c>
      <c r="G11" s="144"/>
      <c r="H11" s="148">
        <v>8</v>
      </c>
      <c r="I11" s="146" t="s">
        <v>107</v>
      </c>
      <c r="J11" s="148">
        <v>5000</v>
      </c>
      <c r="K11" s="148" t="s">
        <v>10</v>
      </c>
      <c r="L11" s="148">
        <v>1</v>
      </c>
      <c r="M11" s="1"/>
      <c r="N11" s="151">
        <v>0.5</v>
      </c>
      <c r="O11" s="151">
        <v>0.5</v>
      </c>
      <c r="P11" s="1"/>
      <c r="Q11" s="1"/>
    </row>
    <row r="12" spans="1:17" ht="30" customHeight="1" thickTop="1" thickBot="1">
      <c r="A12" s="47" t="s">
        <v>87</v>
      </c>
      <c r="B12" s="146" t="s">
        <v>10</v>
      </c>
      <c r="C12" s="147">
        <v>12.96</v>
      </c>
      <c r="D12" s="147">
        <v>41.58</v>
      </c>
      <c r="E12" s="147">
        <v>45.67</v>
      </c>
      <c r="F12" s="147">
        <v>100.21</v>
      </c>
      <c r="G12" s="144"/>
      <c r="H12" s="148">
        <v>9</v>
      </c>
      <c r="I12" s="146" t="s">
        <v>109</v>
      </c>
      <c r="J12" s="146"/>
      <c r="K12" s="148" t="s">
        <v>10</v>
      </c>
      <c r="L12" s="148">
        <v>4</v>
      </c>
      <c r="M12" s="151">
        <v>1</v>
      </c>
      <c r="N12" s="151">
        <v>1.5</v>
      </c>
      <c r="O12" s="151">
        <v>1.5</v>
      </c>
      <c r="P12" s="1"/>
      <c r="Q12" s="1"/>
    </row>
    <row r="13" spans="1:17" ht="30" customHeight="1" thickTop="1" thickBot="1">
      <c r="A13" s="47" t="s">
        <v>108</v>
      </c>
      <c r="B13" s="146" t="s">
        <v>10</v>
      </c>
      <c r="C13" s="147">
        <v>1.8</v>
      </c>
      <c r="D13" s="147">
        <v>2.58</v>
      </c>
      <c r="E13" s="147">
        <v>2.82</v>
      </c>
      <c r="F13" s="147">
        <v>7.2</v>
      </c>
      <c r="G13" s="144"/>
      <c r="H13" s="148">
        <v>10</v>
      </c>
      <c r="I13" s="146" t="s">
        <v>110</v>
      </c>
      <c r="J13" s="146"/>
      <c r="K13" s="148" t="s">
        <v>10</v>
      </c>
      <c r="L13" s="148">
        <v>1.5</v>
      </c>
      <c r="M13" s="1"/>
      <c r="N13" s="151">
        <v>0.75</v>
      </c>
      <c r="O13" s="151">
        <v>0.75</v>
      </c>
      <c r="P13" s="1"/>
      <c r="Q13" s="1"/>
    </row>
    <row r="14" spans="1:17" ht="30" customHeight="1" thickTop="1" thickBot="1">
      <c r="A14" s="153"/>
      <c r="B14" s="154"/>
      <c r="C14" s="154"/>
      <c r="D14" s="154"/>
      <c r="E14" s="154"/>
      <c r="F14" s="154"/>
      <c r="G14" s="144"/>
      <c r="H14" s="148">
        <v>11</v>
      </c>
      <c r="I14" s="146" t="s">
        <v>111</v>
      </c>
      <c r="J14" s="148">
        <v>3</v>
      </c>
      <c r="K14" s="148" t="s">
        <v>10</v>
      </c>
      <c r="L14" s="148">
        <v>6</v>
      </c>
      <c r="M14" s="151">
        <v>6</v>
      </c>
      <c r="N14" s="1"/>
      <c r="O14" s="1"/>
      <c r="P14" s="1"/>
      <c r="Q14" s="1"/>
    </row>
    <row r="15" spans="1:17" ht="30" customHeight="1" thickTop="1" thickBot="1">
      <c r="A15" s="155"/>
      <c r="B15" s="156" t="s">
        <v>4</v>
      </c>
      <c r="C15" s="157">
        <v>14.76</v>
      </c>
      <c r="D15" s="157">
        <v>44.16</v>
      </c>
      <c r="E15" s="157">
        <v>48.49</v>
      </c>
      <c r="F15" s="157">
        <v>107.41</v>
      </c>
      <c r="G15" s="144"/>
      <c r="H15" s="148">
        <v>12</v>
      </c>
      <c r="I15" s="146" t="s">
        <v>112</v>
      </c>
      <c r="J15" s="148">
        <v>3</v>
      </c>
      <c r="K15" s="148" t="s">
        <v>10</v>
      </c>
      <c r="L15" s="148">
        <v>0.9</v>
      </c>
      <c r="M15" s="151">
        <v>0.9</v>
      </c>
      <c r="N15" s="1"/>
      <c r="O15" s="1"/>
      <c r="P15" s="1"/>
      <c r="Q15" s="1"/>
    </row>
    <row r="16" spans="1:17" ht="30" customHeight="1" thickTop="1" thickBot="1">
      <c r="A16" s="158"/>
      <c r="B16" s="158"/>
      <c r="C16" s="158"/>
      <c r="D16" s="158"/>
      <c r="E16" s="158"/>
      <c r="F16" s="1"/>
      <c r="G16" s="144"/>
      <c r="H16" s="148">
        <v>13</v>
      </c>
      <c r="I16" s="146" t="s">
        <v>114</v>
      </c>
      <c r="J16" s="148">
        <v>6</v>
      </c>
      <c r="K16" s="148" t="s">
        <v>10</v>
      </c>
      <c r="L16" s="148">
        <v>1.2</v>
      </c>
      <c r="M16" s="151">
        <v>1.2</v>
      </c>
      <c r="N16" s="1"/>
      <c r="O16" s="1"/>
      <c r="P16" s="1"/>
      <c r="Q16" s="1"/>
    </row>
    <row r="17" spans="1:17" ht="30" customHeight="1" thickTop="1" thickBot="1">
      <c r="A17" s="179" t="s">
        <v>113</v>
      </c>
      <c r="B17" s="180"/>
      <c r="C17" s="180"/>
      <c r="D17" s="180"/>
      <c r="E17" s="181"/>
      <c r="F17" s="1"/>
      <c r="G17" s="144"/>
      <c r="H17" s="148">
        <v>14</v>
      </c>
      <c r="I17" s="146" t="s">
        <v>115</v>
      </c>
      <c r="J17" s="148">
        <v>2</v>
      </c>
      <c r="K17" s="148" t="s">
        <v>10</v>
      </c>
      <c r="L17" s="148">
        <v>41.3</v>
      </c>
      <c r="M17" s="151">
        <v>41.3</v>
      </c>
      <c r="N17" s="1"/>
      <c r="O17" s="1"/>
      <c r="P17" s="1"/>
      <c r="Q17" s="1"/>
    </row>
    <row r="18" spans="1:17" ht="30" customHeight="1" thickTop="1" thickBot="1">
      <c r="A18" s="159" t="s">
        <v>57</v>
      </c>
      <c r="B18" s="160" t="s">
        <v>89</v>
      </c>
      <c r="C18" s="160" t="s">
        <v>90</v>
      </c>
      <c r="D18" s="160" t="s">
        <v>91</v>
      </c>
      <c r="E18" s="160" t="s">
        <v>4</v>
      </c>
      <c r="F18" s="1"/>
      <c r="G18" s="144"/>
      <c r="H18" s="148">
        <v>15</v>
      </c>
      <c r="I18" s="146" t="s">
        <v>117</v>
      </c>
      <c r="J18" s="148">
        <v>24000</v>
      </c>
      <c r="K18" s="148" t="s">
        <v>10</v>
      </c>
      <c r="L18" s="148">
        <v>6.06</v>
      </c>
      <c r="M18" s="151">
        <v>6.06</v>
      </c>
      <c r="N18" s="1"/>
      <c r="O18" s="1"/>
      <c r="P18" s="1"/>
      <c r="Q18" s="1"/>
    </row>
    <row r="19" spans="1:17" ht="30" customHeight="1" thickTop="1" thickBot="1">
      <c r="A19" s="161" t="s">
        <v>116</v>
      </c>
      <c r="B19" s="162">
        <v>10.8</v>
      </c>
      <c r="C19" s="162">
        <v>22.68</v>
      </c>
      <c r="D19" s="162">
        <v>24.84</v>
      </c>
      <c r="E19" s="163">
        <v>58.32</v>
      </c>
      <c r="F19" s="1"/>
      <c r="G19" s="144"/>
      <c r="H19" s="148">
        <v>16</v>
      </c>
      <c r="I19" s="146"/>
      <c r="J19" s="148"/>
      <c r="K19" s="148"/>
      <c r="L19" s="148"/>
      <c r="M19" s="1"/>
      <c r="N19" s="1"/>
      <c r="O19" s="1"/>
      <c r="P19" s="1" t="s">
        <v>4</v>
      </c>
      <c r="Q19" s="1"/>
    </row>
    <row r="20" spans="1:17" ht="30" customHeight="1" thickTop="1" thickBot="1">
      <c r="A20" s="161" t="s">
        <v>116</v>
      </c>
      <c r="B20" s="162"/>
      <c r="C20" s="162">
        <v>14.4</v>
      </c>
      <c r="D20" s="162">
        <v>15.84</v>
      </c>
      <c r="E20" s="163">
        <v>30.24</v>
      </c>
      <c r="F20" s="1"/>
      <c r="G20" s="144"/>
      <c r="H20" s="148">
        <v>17</v>
      </c>
      <c r="I20" s="164" t="s">
        <v>4</v>
      </c>
      <c r="J20" s="146"/>
      <c r="K20" s="146"/>
      <c r="L20" s="164">
        <v>94.41</v>
      </c>
      <c r="M20" s="151">
        <v>78.91</v>
      </c>
      <c r="N20" s="151">
        <v>7.75</v>
      </c>
      <c r="O20" s="151">
        <v>7.75</v>
      </c>
      <c r="P20" s="151">
        <v>94.41</v>
      </c>
      <c r="Q20" s="1"/>
    </row>
    <row r="21" spans="1:17" ht="30" customHeight="1" thickTop="1" thickBot="1">
      <c r="A21" s="161" t="s">
        <v>118</v>
      </c>
      <c r="B21" s="162">
        <v>2.16</v>
      </c>
      <c r="C21" s="162">
        <v>4.5</v>
      </c>
      <c r="D21" s="162">
        <v>4.99</v>
      </c>
      <c r="E21" s="163">
        <v>11.65</v>
      </c>
      <c r="F21" s="1"/>
      <c r="G21" s="1"/>
      <c r="H21" s="1"/>
      <c r="I21" s="165"/>
      <c r="J21" s="1"/>
      <c r="K21" s="1"/>
      <c r="L21" s="1"/>
      <c r="M21" s="1"/>
      <c r="N21" s="1"/>
      <c r="O21" s="1"/>
      <c r="P21" s="1"/>
      <c r="Q21" s="1"/>
    </row>
    <row r="22" spans="1:17" ht="30" customHeight="1" thickTop="1" thickBot="1">
      <c r="A22" s="161"/>
      <c r="B22" s="162"/>
      <c r="C22" s="162"/>
      <c r="D22" s="162"/>
      <c r="E22" s="163"/>
      <c r="F22" s="1"/>
      <c r="G22" s="1"/>
      <c r="H22" s="1"/>
      <c r="I22" s="165"/>
      <c r="J22" s="1"/>
      <c r="K22" s="1"/>
      <c r="L22" s="1"/>
      <c r="M22" s="1"/>
      <c r="N22" s="1"/>
      <c r="O22" s="1"/>
      <c r="P22" s="1"/>
      <c r="Q22" s="1"/>
    </row>
    <row r="23" spans="1:17" ht="30" customHeight="1" thickTop="1" thickBot="1">
      <c r="A23" s="161"/>
      <c r="B23" s="162"/>
      <c r="C23" s="162"/>
      <c r="D23" s="162"/>
      <c r="E23" s="163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1:17" ht="30" customHeight="1" thickTop="1" thickBot="1">
      <c r="A24" s="155"/>
      <c r="B24" s="166"/>
      <c r="C24" s="166"/>
      <c r="D24" s="167" t="s">
        <v>4</v>
      </c>
      <c r="E24" s="167">
        <v>100.21</v>
      </c>
      <c r="F24" s="1"/>
      <c r="G24" s="1"/>
      <c r="H24" s="176" t="s">
        <v>119</v>
      </c>
      <c r="I24" s="177"/>
      <c r="J24" s="177"/>
      <c r="K24" s="177"/>
      <c r="L24" s="178"/>
      <c r="M24" s="1"/>
      <c r="N24" s="1"/>
      <c r="O24" s="1"/>
      <c r="P24" s="1"/>
      <c r="Q24" s="1"/>
    </row>
    <row r="25" spans="1:17" ht="30" customHeight="1" thickTop="1" thickBot="1">
      <c r="A25" s="158"/>
      <c r="B25" s="158"/>
      <c r="C25" s="158"/>
      <c r="D25" s="158"/>
      <c r="E25" s="158"/>
      <c r="F25" s="158"/>
      <c r="G25" s="144"/>
      <c r="H25" s="145" t="s">
        <v>92</v>
      </c>
      <c r="I25" s="145" t="s">
        <v>57</v>
      </c>
      <c r="J25" s="143" t="s">
        <v>93</v>
      </c>
      <c r="K25" s="143" t="s">
        <v>94</v>
      </c>
      <c r="L25" s="143" t="s">
        <v>95</v>
      </c>
      <c r="M25" s="1" t="s">
        <v>89</v>
      </c>
      <c r="N25" s="1" t="s">
        <v>90</v>
      </c>
      <c r="O25" s="1" t="s">
        <v>91</v>
      </c>
      <c r="P25" s="1" t="s">
        <v>145</v>
      </c>
      <c r="Q25" s="1" t="s">
        <v>18</v>
      </c>
    </row>
    <row r="26" spans="1:17" ht="30" customHeight="1" thickTop="1" thickBot="1">
      <c r="A26" s="182" t="s">
        <v>120</v>
      </c>
      <c r="B26" s="183"/>
      <c r="C26" s="183"/>
      <c r="D26" s="183"/>
      <c r="E26" s="183"/>
      <c r="F26" s="184"/>
      <c r="G26" s="144"/>
      <c r="H26" s="148">
        <v>1</v>
      </c>
      <c r="I26" s="146" t="s">
        <v>121</v>
      </c>
      <c r="J26" s="148">
        <v>11</v>
      </c>
      <c r="K26" s="148" t="s">
        <v>10</v>
      </c>
      <c r="L26" s="148">
        <v>5.5</v>
      </c>
      <c r="M26" s="151">
        <v>5.5</v>
      </c>
      <c r="N26" s="1"/>
      <c r="O26" s="1"/>
      <c r="P26" s="1">
        <f>L26/J26</f>
        <v>0.5</v>
      </c>
      <c r="Q26" s="1"/>
    </row>
    <row r="27" spans="1:17" ht="30" customHeight="1" thickTop="1" thickBot="1">
      <c r="A27" s="168" t="s">
        <v>57</v>
      </c>
      <c r="B27" s="169" t="s">
        <v>88</v>
      </c>
      <c r="C27" s="169" t="s">
        <v>89</v>
      </c>
      <c r="D27" s="169" t="s">
        <v>90</v>
      </c>
      <c r="E27" s="169" t="s">
        <v>91</v>
      </c>
      <c r="F27" s="169" t="s">
        <v>4</v>
      </c>
      <c r="G27" s="144"/>
      <c r="H27" s="148">
        <v>2</v>
      </c>
      <c r="I27" s="146" t="s">
        <v>122</v>
      </c>
      <c r="J27" s="148">
        <v>5</v>
      </c>
      <c r="K27" s="148" t="s">
        <v>10</v>
      </c>
      <c r="L27" s="148">
        <v>2.5</v>
      </c>
      <c r="M27" s="151">
        <v>2.5</v>
      </c>
      <c r="N27" s="1"/>
      <c r="O27" s="1"/>
      <c r="P27" s="1">
        <f>L27/J27</f>
        <v>0.5</v>
      </c>
      <c r="Q27" s="1"/>
    </row>
    <row r="28" spans="1:17" ht="30" customHeight="1" thickTop="1" thickBot="1">
      <c r="A28" s="155"/>
      <c r="B28" s="170"/>
      <c r="C28" s="170"/>
      <c r="D28" s="170"/>
      <c r="E28" s="170"/>
      <c r="F28" s="170"/>
      <c r="G28" s="144"/>
      <c r="H28" s="148">
        <v>3</v>
      </c>
      <c r="I28" s="146" t="s">
        <v>123</v>
      </c>
      <c r="J28" s="148">
        <v>50</v>
      </c>
      <c r="K28" s="148" t="s">
        <v>10</v>
      </c>
      <c r="L28" s="148">
        <v>15</v>
      </c>
      <c r="M28" s="151">
        <v>15</v>
      </c>
      <c r="N28" s="1"/>
      <c r="O28" s="1"/>
      <c r="P28" s="1">
        <f>L28/J28</f>
        <v>0.3</v>
      </c>
      <c r="Q28" s="1"/>
    </row>
    <row r="29" spans="1:17" ht="30" customHeight="1" thickTop="1" thickBot="1">
      <c r="A29" s="155"/>
      <c r="B29" s="170"/>
      <c r="C29" s="170"/>
      <c r="D29" s="170"/>
      <c r="E29" s="170"/>
      <c r="F29" s="170"/>
      <c r="G29" s="144"/>
      <c r="H29" s="148">
        <v>4</v>
      </c>
      <c r="I29" s="146" t="s">
        <v>125</v>
      </c>
      <c r="J29" s="148">
        <v>11</v>
      </c>
      <c r="K29" s="148" t="s">
        <v>10</v>
      </c>
      <c r="L29" s="148">
        <v>3.3</v>
      </c>
      <c r="M29" s="151">
        <v>3.3</v>
      </c>
      <c r="N29" s="1"/>
      <c r="O29" s="1"/>
      <c r="P29" s="1">
        <f>L29/J29</f>
        <v>0.3</v>
      </c>
      <c r="Q29" s="1"/>
    </row>
    <row r="30" spans="1:17" ht="30" customHeight="1" thickTop="1" thickBot="1">
      <c r="A30" s="155" t="s">
        <v>124</v>
      </c>
      <c r="B30" s="170" t="s">
        <v>10</v>
      </c>
      <c r="C30" s="171">
        <v>1.8</v>
      </c>
      <c r="D30" s="171">
        <v>2.58</v>
      </c>
      <c r="E30" s="171">
        <v>2.82</v>
      </c>
      <c r="F30" s="172">
        <v>7.2</v>
      </c>
      <c r="G30" s="144"/>
      <c r="H30" s="148">
        <v>5</v>
      </c>
      <c r="I30" s="146" t="s">
        <v>126</v>
      </c>
      <c r="J30" s="148">
        <v>50</v>
      </c>
      <c r="K30" s="148" t="s">
        <v>10</v>
      </c>
      <c r="L30" s="148">
        <v>15</v>
      </c>
      <c r="M30" s="151">
        <v>15</v>
      </c>
      <c r="N30" s="1"/>
      <c r="O30" s="1"/>
      <c r="P30" s="1">
        <f>L30/J30</f>
        <v>0.3</v>
      </c>
      <c r="Q30" s="1"/>
    </row>
    <row r="31" spans="1:17" ht="30" customHeight="1" thickTop="1" thickBot="1">
      <c r="A31" s="155"/>
      <c r="B31" s="170"/>
      <c r="C31" s="170"/>
      <c r="D31" s="170"/>
      <c r="E31" s="156" t="s">
        <v>4</v>
      </c>
      <c r="F31" s="157">
        <v>7.2</v>
      </c>
      <c r="G31" s="144"/>
      <c r="H31" s="148">
        <v>6</v>
      </c>
      <c r="I31" s="146" t="s">
        <v>127</v>
      </c>
      <c r="J31" s="148">
        <v>9</v>
      </c>
      <c r="K31" s="148" t="s">
        <v>10</v>
      </c>
      <c r="L31" s="148">
        <v>0.68</v>
      </c>
      <c r="M31" s="151">
        <v>0.68</v>
      </c>
      <c r="N31" s="1"/>
      <c r="O31" s="1"/>
      <c r="P31" s="1">
        <f>L31/J31</f>
        <v>7.5555555555555556E-2</v>
      </c>
      <c r="Q31" s="1"/>
    </row>
    <row r="32" spans="1:17" ht="30" customHeight="1" thickTop="1" thickBot="1">
      <c r="A32" s="1"/>
      <c r="B32" s="1"/>
      <c r="C32" s="1"/>
      <c r="D32" s="1"/>
      <c r="E32" s="1"/>
      <c r="F32" s="1"/>
      <c r="G32" s="144"/>
      <c r="H32" s="148">
        <v>7</v>
      </c>
      <c r="I32" s="146" t="s">
        <v>128</v>
      </c>
      <c r="J32" s="148">
        <v>12</v>
      </c>
      <c r="K32" s="148" t="s">
        <v>10</v>
      </c>
      <c r="L32" s="148">
        <v>0.25</v>
      </c>
      <c r="M32" s="151">
        <v>0.25</v>
      </c>
      <c r="N32" s="1"/>
      <c r="O32" s="1"/>
      <c r="P32" s="1">
        <f>L32/J32</f>
        <v>2.0833333333333332E-2</v>
      </c>
      <c r="Q32" s="1"/>
    </row>
    <row r="33" spans="1:17" ht="30" customHeight="1" thickBot="1">
      <c r="A33" s="158"/>
      <c r="B33" s="158"/>
      <c r="C33" s="158"/>
      <c r="D33" s="158"/>
      <c r="E33" s="158"/>
      <c r="F33" s="158"/>
      <c r="G33" s="144"/>
      <c r="H33" s="148">
        <v>8</v>
      </c>
      <c r="I33" s="146" t="s">
        <v>130</v>
      </c>
      <c r="J33" s="148">
        <v>1</v>
      </c>
      <c r="K33" s="148" t="s">
        <v>10</v>
      </c>
      <c r="L33" s="148">
        <v>0.15</v>
      </c>
      <c r="M33" s="151">
        <v>0.15</v>
      </c>
      <c r="N33" s="1"/>
      <c r="O33" s="1"/>
      <c r="P33" s="1">
        <f t="shared" ref="P33:P47" si="0">L33/J33</f>
        <v>0.15</v>
      </c>
      <c r="Q33" s="1"/>
    </row>
    <row r="34" spans="1:17" ht="30" customHeight="1" thickTop="1" thickBot="1">
      <c r="A34" s="182" t="s">
        <v>129</v>
      </c>
      <c r="B34" s="183"/>
      <c r="C34" s="183"/>
      <c r="D34" s="183"/>
      <c r="E34" s="183"/>
      <c r="F34" s="184"/>
      <c r="G34" s="144"/>
      <c r="H34" s="148">
        <v>9</v>
      </c>
      <c r="I34" s="146" t="s">
        <v>131</v>
      </c>
      <c r="J34" s="148">
        <v>3</v>
      </c>
      <c r="K34" s="148" t="s">
        <v>10</v>
      </c>
      <c r="L34" s="148">
        <v>0.27</v>
      </c>
      <c r="M34" s="151">
        <v>0.27</v>
      </c>
      <c r="N34" s="1"/>
      <c r="O34" s="1"/>
      <c r="P34" s="1">
        <f t="shared" si="0"/>
        <v>9.0000000000000011E-2</v>
      </c>
      <c r="Q34" s="1"/>
    </row>
    <row r="35" spans="1:17" ht="30" customHeight="1" thickTop="1" thickBot="1">
      <c r="A35" s="168" t="s">
        <v>57</v>
      </c>
      <c r="B35" s="169" t="s">
        <v>88</v>
      </c>
      <c r="C35" s="169" t="s">
        <v>89</v>
      </c>
      <c r="D35" s="169" t="s">
        <v>90</v>
      </c>
      <c r="E35" s="169" t="s">
        <v>91</v>
      </c>
      <c r="F35" s="169" t="s">
        <v>4</v>
      </c>
      <c r="G35" s="144"/>
      <c r="H35" s="148">
        <v>10</v>
      </c>
      <c r="I35" s="146" t="s">
        <v>132</v>
      </c>
      <c r="J35" s="148"/>
      <c r="K35" s="148" t="s">
        <v>10</v>
      </c>
      <c r="L35" s="148">
        <v>11.5</v>
      </c>
      <c r="M35" s="151">
        <v>11.5</v>
      </c>
      <c r="N35" s="1"/>
      <c r="O35" s="1"/>
      <c r="P35" s="1">
        <v>11.5</v>
      </c>
      <c r="Q35" s="1"/>
    </row>
    <row r="36" spans="1:17" ht="30" customHeight="1" thickTop="1" thickBot="1">
      <c r="A36" s="155"/>
      <c r="B36" s="170"/>
      <c r="C36" s="170"/>
      <c r="D36" s="170"/>
      <c r="E36" s="170"/>
      <c r="F36" s="170"/>
      <c r="G36" s="144"/>
      <c r="H36" s="148">
        <v>11</v>
      </c>
      <c r="I36" s="146" t="s">
        <v>133</v>
      </c>
      <c r="J36" s="148">
        <v>17</v>
      </c>
      <c r="K36" s="148" t="s">
        <v>10</v>
      </c>
      <c r="L36" s="148">
        <v>1.45</v>
      </c>
      <c r="M36" s="151">
        <v>1.45</v>
      </c>
      <c r="N36" s="1"/>
      <c r="O36" s="1"/>
      <c r="P36" s="1">
        <f t="shared" si="0"/>
        <v>8.5294117647058826E-2</v>
      </c>
      <c r="Q36" s="1"/>
    </row>
    <row r="37" spans="1:17" ht="30" customHeight="1" thickTop="1" thickBot="1">
      <c r="A37" s="155"/>
      <c r="B37" s="170"/>
      <c r="C37" s="170"/>
      <c r="D37" s="170"/>
      <c r="E37" s="170"/>
      <c r="F37" s="170"/>
      <c r="G37" s="144"/>
      <c r="H37" s="148">
        <v>12</v>
      </c>
      <c r="I37" s="146" t="s">
        <v>135</v>
      </c>
      <c r="J37" s="148"/>
      <c r="K37" s="148" t="s">
        <v>10</v>
      </c>
      <c r="L37" s="148">
        <v>18</v>
      </c>
      <c r="M37" s="151">
        <v>18</v>
      </c>
      <c r="N37" s="1"/>
      <c r="O37" s="1"/>
      <c r="P37" s="1">
        <v>18</v>
      </c>
      <c r="Q37" s="1"/>
    </row>
    <row r="38" spans="1:17" ht="30" customHeight="1" thickTop="1" thickBot="1">
      <c r="A38" s="155" t="s">
        <v>134</v>
      </c>
      <c r="B38" s="170" t="s">
        <v>10</v>
      </c>
      <c r="C38" s="171">
        <v>2.7</v>
      </c>
      <c r="D38" s="171">
        <v>5.4</v>
      </c>
      <c r="E38" s="171">
        <v>5.4</v>
      </c>
      <c r="F38" s="172">
        <v>13.5</v>
      </c>
      <c r="G38" s="144"/>
      <c r="H38" s="148">
        <v>13</v>
      </c>
      <c r="I38" s="146" t="s">
        <v>136</v>
      </c>
      <c r="J38" s="148">
        <v>1</v>
      </c>
      <c r="K38" s="148" t="s">
        <v>10</v>
      </c>
      <c r="L38" s="148">
        <v>6</v>
      </c>
      <c r="M38" s="151">
        <v>6</v>
      </c>
      <c r="N38" s="1"/>
      <c r="O38" s="1"/>
      <c r="P38" s="1">
        <f t="shared" si="0"/>
        <v>6</v>
      </c>
      <c r="Q38" s="1"/>
    </row>
    <row r="39" spans="1:17" ht="30" customHeight="1" thickTop="1" thickBot="1">
      <c r="A39" s="155"/>
      <c r="B39" s="170"/>
      <c r="C39" s="170"/>
      <c r="D39" s="170"/>
      <c r="E39" s="156" t="s">
        <v>4</v>
      </c>
      <c r="F39" s="157">
        <v>13.5</v>
      </c>
      <c r="G39" s="144"/>
      <c r="H39" s="148">
        <v>14</v>
      </c>
      <c r="I39" s="146" t="s">
        <v>137</v>
      </c>
      <c r="J39" s="148">
        <v>1</v>
      </c>
      <c r="K39" s="148" t="s">
        <v>10</v>
      </c>
      <c r="L39" s="148">
        <v>0.87</v>
      </c>
      <c r="M39" s="151">
        <v>0.87</v>
      </c>
      <c r="N39" s="1"/>
      <c r="O39" s="1"/>
      <c r="P39" s="1">
        <f t="shared" si="0"/>
        <v>0.87</v>
      </c>
      <c r="Q39" s="1"/>
    </row>
    <row r="40" spans="1:17" ht="30" customHeight="1" thickTop="1" thickBot="1">
      <c r="A40" s="1"/>
      <c r="B40" s="1"/>
      <c r="C40" s="1"/>
      <c r="D40" s="1"/>
      <c r="E40" s="1"/>
      <c r="F40" s="1"/>
      <c r="G40" s="144"/>
      <c r="H40" s="148">
        <v>15</v>
      </c>
      <c r="I40" s="146" t="s">
        <v>138</v>
      </c>
      <c r="J40" s="148">
        <v>1</v>
      </c>
      <c r="K40" s="148" t="s">
        <v>10</v>
      </c>
      <c r="L40" s="148">
        <v>0.4</v>
      </c>
      <c r="M40" s="151">
        <v>0.4</v>
      </c>
      <c r="N40" s="1"/>
      <c r="O40" s="1"/>
      <c r="P40" s="1">
        <f t="shared" si="0"/>
        <v>0.4</v>
      </c>
      <c r="Q40" s="1"/>
    </row>
    <row r="41" spans="1:17" ht="30" customHeight="1" thickBot="1">
      <c r="A41" s="1"/>
      <c r="B41" s="1"/>
      <c r="C41" s="1"/>
      <c r="D41" s="1"/>
      <c r="E41" s="1"/>
      <c r="F41" s="1"/>
      <c r="G41" s="144"/>
      <c r="H41" s="148">
        <v>16</v>
      </c>
      <c r="I41" s="146" t="s">
        <v>139</v>
      </c>
      <c r="J41" s="148">
        <v>1</v>
      </c>
      <c r="K41" s="148" t="s">
        <v>10</v>
      </c>
      <c r="L41" s="148">
        <v>0.49</v>
      </c>
      <c r="M41" s="151">
        <v>0.49</v>
      </c>
      <c r="N41" s="1"/>
      <c r="O41" s="1"/>
      <c r="P41" s="1">
        <f t="shared" si="0"/>
        <v>0.49</v>
      </c>
      <c r="Q41" s="1"/>
    </row>
    <row r="42" spans="1:17" ht="30" customHeight="1" thickBot="1">
      <c r="A42" s="1"/>
      <c r="B42" s="1"/>
      <c r="C42" s="1"/>
      <c r="D42" s="1"/>
      <c r="E42" s="1"/>
      <c r="F42" s="1"/>
      <c r="G42" s="144"/>
      <c r="H42" s="148">
        <v>17</v>
      </c>
      <c r="I42" s="146" t="s">
        <v>140</v>
      </c>
      <c r="J42" s="148">
        <v>1</v>
      </c>
      <c r="K42" s="148" t="s">
        <v>10</v>
      </c>
      <c r="L42" s="148">
        <v>0.3</v>
      </c>
      <c r="M42" s="151">
        <v>0.3</v>
      </c>
      <c r="N42" s="1"/>
      <c r="O42" s="1"/>
      <c r="P42" s="1">
        <f t="shared" si="0"/>
        <v>0.3</v>
      </c>
      <c r="Q42" s="1"/>
    </row>
    <row r="43" spans="1:17" ht="30" customHeight="1" thickBot="1">
      <c r="A43" s="1"/>
      <c r="B43" s="1"/>
      <c r="C43" s="1"/>
      <c r="D43" s="1"/>
      <c r="E43" s="1"/>
      <c r="F43" s="1"/>
      <c r="G43" s="144"/>
      <c r="H43" s="148">
        <v>18</v>
      </c>
      <c r="I43" s="146"/>
      <c r="J43" s="148"/>
      <c r="K43" s="148"/>
      <c r="L43" s="148"/>
      <c r="M43" s="1"/>
      <c r="N43" s="1"/>
      <c r="O43" s="1"/>
      <c r="P43" s="1" t="e">
        <f t="shared" si="0"/>
        <v>#DIV/0!</v>
      </c>
      <c r="Q43" s="1"/>
    </row>
    <row r="44" spans="1:17" ht="30" customHeight="1" thickBot="1">
      <c r="A44" s="1"/>
      <c r="B44" s="1"/>
      <c r="C44" s="1"/>
      <c r="D44" s="1"/>
      <c r="E44" s="1"/>
      <c r="F44" s="1"/>
      <c r="G44" s="144"/>
      <c r="H44" s="148">
        <v>19</v>
      </c>
      <c r="I44" s="146" t="s">
        <v>141</v>
      </c>
      <c r="J44" s="148"/>
      <c r="K44" s="148" t="s">
        <v>10</v>
      </c>
      <c r="L44" s="148">
        <v>10.31</v>
      </c>
      <c r="M44" s="151">
        <v>10.31</v>
      </c>
      <c r="N44" s="1"/>
      <c r="O44" s="1"/>
      <c r="P44" s="1" t="e">
        <f t="shared" si="0"/>
        <v>#DIV/0!</v>
      </c>
      <c r="Q44" s="1"/>
    </row>
    <row r="45" spans="1:17" ht="30" customHeight="1" thickBot="1">
      <c r="A45" s="1"/>
      <c r="B45" s="1"/>
      <c r="C45" s="1"/>
      <c r="D45" s="1"/>
      <c r="E45" s="1"/>
      <c r="F45" s="1"/>
      <c r="G45" s="144"/>
      <c r="H45" s="148">
        <v>20</v>
      </c>
      <c r="I45" s="146" t="s">
        <v>142</v>
      </c>
      <c r="J45" s="148">
        <v>53</v>
      </c>
      <c r="K45" s="148" t="s">
        <v>10</v>
      </c>
      <c r="L45" s="148">
        <v>49</v>
      </c>
      <c r="M45" s="151">
        <v>49</v>
      </c>
      <c r="N45" s="1"/>
      <c r="O45" s="1"/>
      <c r="P45" s="1">
        <f t="shared" si="0"/>
        <v>0.92452830188679247</v>
      </c>
      <c r="Q45" s="1"/>
    </row>
    <row r="46" spans="1:17" ht="30" customHeight="1" thickBot="1">
      <c r="A46" s="1"/>
      <c r="B46" s="1"/>
      <c r="C46" s="1"/>
      <c r="D46" s="1"/>
      <c r="E46" s="1"/>
      <c r="F46" s="1"/>
      <c r="G46" s="144"/>
      <c r="H46" s="148">
        <v>21</v>
      </c>
      <c r="I46" s="146" t="s">
        <v>143</v>
      </c>
      <c r="J46" s="148"/>
      <c r="K46" s="148" t="s">
        <v>10</v>
      </c>
      <c r="L46" s="148">
        <v>10</v>
      </c>
      <c r="M46" s="151">
        <v>0</v>
      </c>
      <c r="N46" s="151">
        <v>6</v>
      </c>
      <c r="O46" s="151">
        <v>6</v>
      </c>
      <c r="P46" s="1" t="e">
        <f t="shared" si="0"/>
        <v>#DIV/0!</v>
      </c>
      <c r="Q46" s="1">
        <v>12</v>
      </c>
    </row>
    <row r="47" spans="1:17" ht="30" customHeight="1" thickBot="1">
      <c r="A47" s="1"/>
      <c r="B47" s="1"/>
      <c r="C47" s="1"/>
      <c r="D47" s="1"/>
      <c r="E47" s="1"/>
      <c r="F47" s="1"/>
      <c r="G47" s="144"/>
      <c r="H47" s="148">
        <v>22</v>
      </c>
      <c r="I47" s="146" t="s">
        <v>144</v>
      </c>
      <c r="J47" s="148">
        <v>50</v>
      </c>
      <c r="K47" s="148" t="s">
        <v>10</v>
      </c>
      <c r="L47" s="148">
        <v>10</v>
      </c>
      <c r="M47" s="151">
        <v>10</v>
      </c>
      <c r="N47" s="1"/>
      <c r="O47" s="1"/>
      <c r="P47" s="1">
        <f t="shared" si="0"/>
        <v>0.2</v>
      </c>
      <c r="Q47" s="1"/>
    </row>
    <row r="48" spans="1:17" ht="30" customHeight="1" thickBot="1">
      <c r="A48" s="1"/>
      <c r="B48" s="1"/>
      <c r="C48" s="1"/>
      <c r="D48" s="1"/>
      <c r="E48" s="1"/>
      <c r="F48" s="1"/>
      <c r="G48" s="144"/>
      <c r="H48" s="146"/>
      <c r="I48" s="146" t="s">
        <v>4</v>
      </c>
      <c r="J48" s="146"/>
      <c r="K48" s="146"/>
      <c r="L48" s="164">
        <v>172.97</v>
      </c>
      <c r="M48" s="151">
        <v>155.97</v>
      </c>
      <c r="N48" s="151">
        <v>8.5</v>
      </c>
      <c r="O48" s="151">
        <v>8.5</v>
      </c>
      <c r="P48" s="151">
        <v>172.97</v>
      </c>
      <c r="Q48" s="1">
        <f>SUM(Q26:Q47)</f>
        <v>12</v>
      </c>
    </row>
    <row r="49" spans="1:17" ht="30" customHeight="1" thickBo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</row>
    <row r="50" spans="1:17" ht="30" customHeight="1" thickBo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</row>
    <row r="51" spans="1:17" ht="30" customHeight="1" thickBo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</row>
    <row r="52" spans="1:17" ht="30" customHeight="1" thickBot="1">
      <c r="A52" s="1"/>
      <c r="B52" s="1"/>
      <c r="C52" s="1"/>
      <c r="D52" s="1"/>
      <c r="E52" s="1"/>
      <c r="F52" s="1"/>
    </row>
    <row r="53" spans="1:17" ht="30" customHeight="1">
      <c r="A53" t="s">
        <v>206</v>
      </c>
      <c r="B53">
        <v>2.4</v>
      </c>
      <c r="C53">
        <f>(B53*0.1)+B53</f>
        <v>2.6399999999999997</v>
      </c>
      <c r="D53" s="266">
        <f>(C53*0.1)+C53</f>
        <v>2.9039999999999995</v>
      </c>
      <c r="E53" s="266">
        <f>B53+C53+D53</f>
        <v>7.9439999999999991</v>
      </c>
      <c r="F53" s="266">
        <f>E53-F13</f>
        <v>0.74399999999999888</v>
      </c>
    </row>
    <row r="55" spans="1:17" ht="30" customHeight="1">
      <c r="A55" s="265" t="s">
        <v>188</v>
      </c>
    </row>
    <row r="56" spans="1:17" ht="30" customHeight="1">
      <c r="A56" s="265" t="s">
        <v>190</v>
      </c>
      <c r="B56" s="265" t="s">
        <v>191</v>
      </c>
      <c r="C56" s="265" t="s">
        <v>192</v>
      </c>
      <c r="D56" s="265" t="s">
        <v>193</v>
      </c>
      <c r="E56" t="s">
        <v>18</v>
      </c>
    </row>
    <row r="57" spans="1:17" ht="30" customHeight="1">
      <c r="A57" t="s">
        <v>189</v>
      </c>
      <c r="B57">
        <v>1</v>
      </c>
      <c r="C57">
        <v>0.3</v>
      </c>
      <c r="D57">
        <f>B57*C57</f>
        <v>0.3</v>
      </c>
    </row>
    <row r="58" spans="1:17" ht="30" customHeight="1">
      <c r="A58" t="s">
        <v>199</v>
      </c>
      <c r="B58">
        <v>1</v>
      </c>
      <c r="C58">
        <v>2</v>
      </c>
      <c r="D58">
        <f t="shared" ref="D58:D69" si="1">B58*C58</f>
        <v>2</v>
      </c>
    </row>
    <row r="59" spans="1:17" ht="30" customHeight="1">
      <c r="A59" s="9" t="s">
        <v>194</v>
      </c>
      <c r="B59">
        <v>1</v>
      </c>
      <c r="C59">
        <v>8</v>
      </c>
      <c r="D59">
        <f t="shared" si="1"/>
        <v>8</v>
      </c>
      <c r="E59">
        <v>2</v>
      </c>
    </row>
    <row r="60" spans="1:17" ht="30" customHeight="1">
      <c r="A60" t="s">
        <v>195</v>
      </c>
      <c r="B60">
        <v>1</v>
      </c>
      <c r="C60">
        <v>0.4</v>
      </c>
      <c r="D60">
        <f t="shared" si="1"/>
        <v>0.4</v>
      </c>
    </row>
    <row r="61" spans="1:17" ht="30" customHeight="1">
      <c r="A61" t="s">
        <v>196</v>
      </c>
      <c r="B61">
        <v>1</v>
      </c>
      <c r="C61">
        <v>0.2</v>
      </c>
      <c r="D61">
        <f t="shared" si="1"/>
        <v>0.2</v>
      </c>
    </row>
    <row r="62" spans="1:17" ht="30" customHeight="1">
      <c r="A62" t="s">
        <v>197</v>
      </c>
      <c r="B62">
        <v>1</v>
      </c>
      <c r="C62">
        <v>0.87</v>
      </c>
      <c r="D62">
        <f t="shared" si="1"/>
        <v>0.87</v>
      </c>
    </row>
    <row r="63" spans="1:17" ht="30" customHeight="1">
      <c r="A63" t="s">
        <v>198</v>
      </c>
      <c r="B63">
        <v>1</v>
      </c>
      <c r="C63">
        <v>0.3</v>
      </c>
      <c r="D63">
        <f t="shared" si="1"/>
        <v>0.3</v>
      </c>
    </row>
    <row r="64" spans="1:17" ht="30" customHeight="1">
      <c r="A64" t="s">
        <v>200</v>
      </c>
      <c r="B64">
        <v>3</v>
      </c>
      <c r="C64">
        <v>0.09</v>
      </c>
      <c r="D64">
        <f t="shared" si="1"/>
        <v>0.27</v>
      </c>
    </row>
    <row r="65" spans="1:5" ht="30" customHeight="1">
      <c r="A65" t="s">
        <v>201</v>
      </c>
      <c r="B65">
        <v>1</v>
      </c>
      <c r="C65">
        <v>0.15</v>
      </c>
      <c r="D65">
        <f t="shared" si="1"/>
        <v>0.15</v>
      </c>
    </row>
    <row r="66" spans="1:5" ht="30" customHeight="1">
      <c r="A66" t="s">
        <v>202</v>
      </c>
      <c r="B66">
        <v>1</v>
      </c>
      <c r="C66">
        <v>2</v>
      </c>
      <c r="D66">
        <f t="shared" si="1"/>
        <v>2</v>
      </c>
      <c r="E66">
        <v>5</v>
      </c>
    </row>
    <row r="67" spans="1:5" ht="30" customHeight="1">
      <c r="A67" t="s">
        <v>203</v>
      </c>
      <c r="B67">
        <v>1</v>
      </c>
      <c r="C67">
        <v>3</v>
      </c>
      <c r="D67">
        <f t="shared" si="1"/>
        <v>3</v>
      </c>
    </row>
    <row r="68" spans="1:5" ht="30" customHeight="1">
      <c r="A68" t="s">
        <v>204</v>
      </c>
      <c r="B68">
        <v>1</v>
      </c>
      <c r="C68">
        <v>10</v>
      </c>
      <c r="D68">
        <f t="shared" si="1"/>
        <v>10</v>
      </c>
      <c r="E68">
        <v>8</v>
      </c>
    </row>
    <row r="69" spans="1:5" ht="30" customHeight="1">
      <c r="A69" t="s">
        <v>205</v>
      </c>
      <c r="B69">
        <v>1</v>
      </c>
      <c r="C69">
        <v>0.15</v>
      </c>
      <c r="D69">
        <f t="shared" si="1"/>
        <v>0.15</v>
      </c>
    </row>
    <row r="70" spans="1:5" ht="30" customHeight="1">
      <c r="D70" s="265">
        <f>SUM(D57:D69)</f>
        <v>27.64</v>
      </c>
      <c r="E70">
        <f>SUM(E57:E69)</f>
        <v>15</v>
      </c>
    </row>
  </sheetData>
  <mergeCells count="7">
    <mergeCell ref="A34:F34"/>
    <mergeCell ref="A1:F1"/>
    <mergeCell ref="H1:L1"/>
    <mergeCell ref="A10:F10"/>
    <mergeCell ref="A17:E17"/>
    <mergeCell ref="H24:L24"/>
    <mergeCell ref="A26:F26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F23"/>
  <sheetViews>
    <sheetView workbookViewId="0">
      <selection activeCell="H25" sqref="H25"/>
    </sheetView>
  </sheetViews>
  <sheetFormatPr defaultRowHeight="15"/>
  <cols>
    <col min="3" max="3" width="46.7109375" customWidth="1"/>
    <col min="5" max="5" width="9.85546875" bestFit="1" customWidth="1"/>
  </cols>
  <sheetData>
    <row r="1" spans="1:6" ht="20.25">
      <c r="A1" s="185" t="s">
        <v>146</v>
      </c>
      <c r="B1" s="186"/>
      <c r="C1" s="186"/>
      <c r="D1" s="186"/>
      <c r="E1" s="186"/>
      <c r="F1" s="187"/>
    </row>
    <row r="2" spans="1:6" ht="25.5" customHeight="1" thickBot="1">
      <c r="A2" s="188" t="s">
        <v>147</v>
      </c>
      <c r="B2" s="189"/>
      <c r="C2" s="189"/>
      <c r="D2" s="189"/>
      <c r="E2" s="189"/>
      <c r="F2" s="190"/>
    </row>
    <row r="3" spans="1:6" ht="21" thickBot="1">
      <c r="A3" s="191" t="s">
        <v>148</v>
      </c>
      <c r="B3" s="192"/>
      <c r="C3" s="192"/>
      <c r="D3" s="192"/>
      <c r="E3" s="192"/>
      <c r="F3" s="193"/>
    </row>
    <row r="4" spans="1:6" ht="20.25">
      <c r="A4" s="194" t="s">
        <v>149</v>
      </c>
      <c r="B4" s="195"/>
      <c r="C4" s="196"/>
      <c r="D4" s="197" t="s">
        <v>95</v>
      </c>
      <c r="E4" s="198"/>
      <c r="F4" s="199"/>
    </row>
    <row r="5" spans="1:6" ht="21" thickBot="1">
      <c r="A5" s="200"/>
      <c r="B5" s="201"/>
      <c r="C5" s="202"/>
      <c r="D5" s="203" t="s">
        <v>150</v>
      </c>
      <c r="E5" s="204"/>
      <c r="F5" s="205"/>
    </row>
    <row r="6" spans="1:6" ht="21" thickBot="1">
      <c r="A6" s="206" t="s">
        <v>151</v>
      </c>
      <c r="B6" s="207" t="s">
        <v>152</v>
      </c>
      <c r="C6" s="208"/>
      <c r="D6" s="209" t="s">
        <v>153</v>
      </c>
      <c r="E6" s="210">
        <v>0</v>
      </c>
      <c r="F6" s="211"/>
    </row>
    <row r="7" spans="1:6" ht="38.25" customHeight="1" thickBot="1">
      <c r="A7" s="206" t="s">
        <v>154</v>
      </c>
      <c r="B7" s="212" t="s">
        <v>155</v>
      </c>
      <c r="C7" s="213"/>
      <c r="D7" s="214" t="s">
        <v>156</v>
      </c>
      <c r="E7" s="215">
        <f>Materials!F5+Materials!F3</f>
        <v>267.38</v>
      </c>
      <c r="F7" s="216"/>
    </row>
    <row r="8" spans="1:6" ht="21" thickBot="1">
      <c r="A8" s="217" t="s">
        <v>157</v>
      </c>
      <c r="B8" s="218" t="s">
        <v>158</v>
      </c>
      <c r="C8" s="219"/>
      <c r="D8" s="219"/>
      <c r="E8" s="220"/>
      <c r="F8" s="221"/>
    </row>
    <row r="9" spans="1:6" ht="21" thickBot="1">
      <c r="A9" s="222"/>
      <c r="B9" s="223"/>
      <c r="C9" s="224" t="s">
        <v>159</v>
      </c>
      <c r="D9" s="225" t="s">
        <v>160</v>
      </c>
      <c r="E9" s="226">
        <v>0</v>
      </c>
      <c r="F9" s="227"/>
    </row>
    <row r="10" spans="1:6" ht="21" thickBot="1">
      <c r="A10" s="222"/>
      <c r="B10" s="228"/>
      <c r="C10" s="224" t="s">
        <v>161</v>
      </c>
      <c r="D10" s="229" t="s">
        <v>162</v>
      </c>
      <c r="E10" s="230">
        <v>0</v>
      </c>
      <c r="F10" s="231"/>
    </row>
    <row r="11" spans="1:6" ht="21" thickBot="1">
      <c r="A11" s="232"/>
      <c r="B11" s="207" t="s">
        <v>182</v>
      </c>
      <c r="C11" s="208"/>
      <c r="D11" s="209" t="s">
        <v>163</v>
      </c>
      <c r="E11" s="210">
        <f>E9+E10</f>
        <v>0</v>
      </c>
      <c r="F11" s="211"/>
    </row>
    <row r="12" spans="1:6" ht="25.5" customHeight="1" thickBot="1">
      <c r="A12" s="206" t="s">
        <v>164</v>
      </c>
      <c r="B12" s="233" t="s">
        <v>183</v>
      </c>
      <c r="C12" s="234"/>
      <c r="D12" s="209" t="s">
        <v>165</v>
      </c>
      <c r="E12" s="210">
        <v>0</v>
      </c>
      <c r="F12" s="211"/>
    </row>
    <row r="13" spans="1:6" ht="21" thickBot="1">
      <c r="A13" s="217" t="s">
        <v>166</v>
      </c>
      <c r="B13" s="235" t="s">
        <v>167</v>
      </c>
      <c r="C13" s="236"/>
      <c r="D13" s="237"/>
      <c r="E13" s="238"/>
      <c r="F13" s="239"/>
    </row>
    <row r="14" spans="1:6" ht="41.25" thickBot="1">
      <c r="A14" s="222"/>
      <c r="B14" s="240"/>
      <c r="C14" s="241" t="s">
        <v>168</v>
      </c>
      <c r="D14" s="242" t="s">
        <v>169</v>
      </c>
      <c r="E14" s="226">
        <v>0</v>
      </c>
      <c r="F14" s="227"/>
    </row>
    <row r="15" spans="1:6" ht="21" thickBot="1">
      <c r="A15" s="222"/>
      <c r="B15" s="243"/>
      <c r="C15" s="224" t="s">
        <v>170</v>
      </c>
      <c r="D15" s="242" t="s">
        <v>171</v>
      </c>
      <c r="E15" s="226">
        <v>0</v>
      </c>
      <c r="F15" s="244"/>
    </row>
    <row r="16" spans="1:6" ht="21" thickBot="1">
      <c r="A16" s="222"/>
      <c r="B16" s="243"/>
      <c r="C16" s="224" t="s">
        <v>172</v>
      </c>
      <c r="D16" s="242" t="s">
        <v>173</v>
      </c>
      <c r="E16" s="226">
        <v>0</v>
      </c>
      <c r="F16" s="244"/>
    </row>
    <row r="17" spans="1:6" ht="21" thickBot="1">
      <c r="A17" s="222"/>
      <c r="B17" s="243"/>
      <c r="C17" s="224" t="s">
        <v>174</v>
      </c>
      <c r="D17" s="242" t="s">
        <v>175</v>
      </c>
      <c r="E17" s="226">
        <v>0</v>
      </c>
      <c r="F17" s="244"/>
    </row>
    <row r="18" spans="1:6" ht="41.25" thickBot="1">
      <c r="A18" s="222"/>
      <c r="B18" s="243"/>
      <c r="C18" s="224" t="s">
        <v>176</v>
      </c>
      <c r="D18" s="224" t="s">
        <v>177</v>
      </c>
      <c r="E18" s="230">
        <f>Materials!F4+Materials!F6</f>
        <v>120.91</v>
      </c>
      <c r="F18" s="245"/>
    </row>
    <row r="19" spans="1:6" ht="25.5" customHeight="1" thickBot="1">
      <c r="A19" s="222"/>
      <c r="B19" s="207" t="s">
        <v>184</v>
      </c>
      <c r="C19" s="208"/>
      <c r="D19" s="246" t="s">
        <v>178</v>
      </c>
      <c r="E19" s="210">
        <f>SUM(E14:E18)</f>
        <v>120.91</v>
      </c>
      <c r="F19" s="211"/>
    </row>
    <row r="20" spans="1:6" ht="20.25">
      <c r="A20" s="222"/>
      <c r="B20" s="247" t="s">
        <v>179</v>
      </c>
      <c r="C20" s="248"/>
      <c r="D20" s="249" t="s">
        <v>180</v>
      </c>
      <c r="E20" s="258">
        <v>0</v>
      </c>
      <c r="F20" s="259"/>
    </row>
    <row r="21" spans="1:6" ht="25.5" customHeight="1" thickBot="1">
      <c r="A21" s="222"/>
      <c r="B21" s="250" t="s">
        <v>185</v>
      </c>
      <c r="C21" s="251"/>
      <c r="D21" s="252"/>
      <c r="E21" s="260"/>
      <c r="F21" s="261"/>
    </row>
    <row r="22" spans="1:6" ht="26.25" customHeight="1" thickBot="1">
      <c r="A22" s="232"/>
      <c r="B22" s="207" t="s">
        <v>186</v>
      </c>
      <c r="C22" s="208"/>
      <c r="D22" s="229" t="s">
        <v>181</v>
      </c>
      <c r="E22" s="262">
        <v>0</v>
      </c>
      <c r="F22" s="263"/>
    </row>
    <row r="23" spans="1:6" ht="25.5" customHeight="1" thickBot="1">
      <c r="A23" s="253" t="s">
        <v>187</v>
      </c>
      <c r="B23" s="254"/>
      <c r="C23" s="255"/>
      <c r="D23" s="264">
        <f>E6+E7+E11+E12+E19+E20+E22</f>
        <v>388.28999999999996</v>
      </c>
      <c r="E23" s="256"/>
      <c r="F23" s="257"/>
    </row>
  </sheetData>
  <mergeCells count="31">
    <mergeCell ref="D20:D21"/>
    <mergeCell ref="E20:F21"/>
    <mergeCell ref="B22:C22"/>
    <mergeCell ref="E22:F22"/>
    <mergeCell ref="A23:C23"/>
    <mergeCell ref="D23:F23"/>
    <mergeCell ref="B12:C12"/>
    <mergeCell ref="E12:F12"/>
    <mergeCell ref="A13:A22"/>
    <mergeCell ref="B13:C13"/>
    <mergeCell ref="D13:E13"/>
    <mergeCell ref="F13:F14"/>
    <mergeCell ref="B19:C19"/>
    <mergeCell ref="E19:F19"/>
    <mergeCell ref="B20:C20"/>
    <mergeCell ref="B21:C21"/>
    <mergeCell ref="B6:C6"/>
    <mergeCell ref="E6:F6"/>
    <mergeCell ref="B7:C7"/>
    <mergeCell ref="E7:F7"/>
    <mergeCell ref="A8:A11"/>
    <mergeCell ref="B8:E8"/>
    <mergeCell ref="F8:F9"/>
    <mergeCell ref="B11:C11"/>
    <mergeCell ref="E11:F11"/>
    <mergeCell ref="A1:F1"/>
    <mergeCell ref="A2:F2"/>
    <mergeCell ref="A3:F3"/>
    <mergeCell ref="A4:C5"/>
    <mergeCell ref="D4:F4"/>
    <mergeCell ref="D5:F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Year Wise Budget</vt:lpstr>
      <vt:lpstr>Budget Total</vt:lpstr>
      <vt:lpstr>Capital</vt:lpstr>
      <vt:lpstr>Materials</vt:lpstr>
      <vt:lpstr>Project Cost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Binu PJ</dc:creator>
  <cp:lastModifiedBy>Binu PJ</cp:lastModifiedBy>
  <dcterms:created xsi:type="dcterms:W3CDTF">2022-10-20T04:42:22Z</dcterms:created>
  <dcterms:modified xsi:type="dcterms:W3CDTF">2022-10-30T02:37:53Z</dcterms:modified>
</cp:coreProperties>
</file>